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LANDISK-MASTER\disk1\農業経営相談所\R5年度\ホームページ\230515HP修正\専門家の派遣ページ変更\"/>
    </mc:Choice>
  </mc:AlternateContent>
  <xr:revisionPtr revIDLastSave="0" documentId="13_ncr:1_{96D577CF-AF32-4C6C-A3B2-91C0E8360227}" xr6:coauthVersionLast="47" xr6:coauthVersionMax="47" xr10:uidLastSave="{00000000-0000-0000-0000-000000000000}"/>
  <bookViews>
    <workbookView xWindow="-120" yWindow="-120" windowWidth="20730" windowHeight="11160" tabRatio="877" xr2:uid="{00000000-000D-0000-FFFF-FFFF00000000}"/>
  </bookViews>
  <sheets>
    <sheet name="【共】経営相談カルテ（別紙様式第２号）" sheetId="160" r:id="rId1"/>
    <sheet name="【共】個人_損益" sheetId="166" r:id="rId2"/>
    <sheet name="【共】個人_貸借" sheetId="167" r:id="rId3"/>
    <sheet name="【共】個人_経営分析" sheetId="168" r:id="rId4"/>
    <sheet name="【共】法人_損益" sheetId="155" r:id="rId5"/>
    <sheet name="【共】法人_貸借" sheetId="156" r:id="rId6"/>
    <sheet name="【共】法人_生原" sheetId="157" r:id="rId7"/>
    <sheet name="【共】法人_販管" sheetId="158" r:id="rId8"/>
    <sheet name="【共】法人_経営分析" sheetId="159" r:id="rId9"/>
    <sheet name="融資用（個人）1" sheetId="38" state="hidden" r:id="rId10"/>
  </sheets>
  <definedNames>
    <definedName name="_xlnm.Print_Area" localSheetId="0">'【共】経営相談カルテ（別紙様式第２号）'!$A$1:$CG$283</definedName>
    <definedName name="_xlnm.Print_Area" localSheetId="3">【共】個人_経営分析!$A$1:$H$23</definedName>
    <definedName name="_xlnm.Print_Area" localSheetId="1">【共】個人_損益!$A$1:$L$52</definedName>
    <definedName name="_xlnm.Print_Area" localSheetId="2">【共】個人_貸借!$A$1:$I$74</definedName>
    <definedName name="_xlnm.Print_Area" localSheetId="8">【共】法人_経営分析!$A$1:$J$49</definedName>
    <definedName name="_xlnm.Print_Area" localSheetId="6">【共】法人_生原!$A$1:$H$37</definedName>
    <definedName name="_xlnm.Print_Area" localSheetId="4">【共】法人_損益!$A$1:$K$48</definedName>
    <definedName name="_xlnm.Print_Area" localSheetId="5">【共】法人_貸借!$A$1:$I$61</definedName>
    <definedName name="_xlnm.Print_Area" localSheetId="7">【共】法人_販管!$A$1:$G$26</definedName>
    <definedName name="_xlnm.Print_Area" localSheetId="9">'融資用（個人）1'!$A$1:$AG$43</definedName>
    <definedName name="管轄局">#REF!</definedName>
    <definedName name="政策目的">#REF!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59" i="160" l="1"/>
  <c r="AK159" i="160"/>
  <c r="AF158" i="160" l="1"/>
  <c r="L152" i="160" l="1"/>
  <c r="AK93" i="160"/>
  <c r="U90" i="160"/>
  <c r="U92" i="160" s="1"/>
  <c r="E35" i="166" l="1"/>
  <c r="C41" i="155"/>
  <c r="G12" i="155"/>
  <c r="C12" i="155"/>
  <c r="C45" i="155" l="1"/>
  <c r="G41" i="155"/>
  <c r="F41" i="155"/>
  <c r="E41" i="155"/>
  <c r="D41" i="155"/>
  <c r="F12" i="155" l="1"/>
  <c r="E17" i="157"/>
  <c r="H60" i="156"/>
  <c r="G60" i="156"/>
  <c r="H59" i="156"/>
  <c r="E59" i="156"/>
  <c r="E60" i="156" s="1"/>
  <c r="F59" i="156"/>
  <c r="F60" i="156" s="1"/>
  <c r="G59" i="156"/>
  <c r="D59" i="156"/>
  <c r="D60" i="156" s="1"/>
  <c r="H52" i="156"/>
  <c r="Q165" i="160" l="1"/>
  <c r="L165" i="160"/>
  <c r="Q158" i="160"/>
  <c r="L158" i="160"/>
  <c r="Q157" i="160"/>
  <c r="L157" i="160"/>
  <c r="Q156" i="160"/>
  <c r="L156" i="160"/>
  <c r="Q155" i="160"/>
  <c r="L155" i="160"/>
  <c r="Q154" i="160"/>
  <c r="L154" i="160"/>
  <c r="Q153" i="160"/>
  <c r="L153" i="160"/>
  <c r="Q152" i="160"/>
  <c r="C19" i="168" l="1"/>
  <c r="D19" i="168"/>
  <c r="E19" i="168"/>
  <c r="F19" i="168"/>
  <c r="B19" i="168"/>
  <c r="C16" i="168"/>
  <c r="D16" i="168"/>
  <c r="E16" i="168"/>
  <c r="F16" i="168"/>
  <c r="B16" i="168"/>
  <c r="C15" i="168"/>
  <c r="D15" i="168"/>
  <c r="E15" i="168"/>
  <c r="F15" i="168"/>
  <c r="B15" i="168"/>
  <c r="B9" i="168" l="1"/>
  <c r="E11" i="167"/>
  <c r="G68" i="167"/>
  <c r="H68" i="167"/>
  <c r="I68" i="167"/>
  <c r="G69" i="167"/>
  <c r="H69" i="167"/>
  <c r="I69" i="167"/>
  <c r="G71" i="167"/>
  <c r="H71" i="167"/>
  <c r="I71" i="167"/>
  <c r="G11" i="167"/>
  <c r="G28" i="167" s="1"/>
  <c r="H11" i="167"/>
  <c r="E9" i="168" s="1"/>
  <c r="I11" i="167"/>
  <c r="G17" i="167"/>
  <c r="H17" i="167"/>
  <c r="H28" i="167" s="1"/>
  <c r="I17" i="167"/>
  <c r="G27" i="167"/>
  <c r="H27" i="167"/>
  <c r="I27" i="167"/>
  <c r="G37" i="167"/>
  <c r="G41" i="167" s="1"/>
  <c r="H37" i="167"/>
  <c r="H41" i="167" s="1"/>
  <c r="I37" i="167"/>
  <c r="I41" i="167"/>
  <c r="G55" i="167"/>
  <c r="G61" i="167" s="1"/>
  <c r="H55" i="167"/>
  <c r="Q169" i="160" s="1"/>
  <c r="I55" i="167"/>
  <c r="G59" i="167"/>
  <c r="H59" i="167"/>
  <c r="I59" i="167"/>
  <c r="L170" i="160" s="1"/>
  <c r="G8" i="166"/>
  <c r="G11" i="166" s="1"/>
  <c r="H8" i="166"/>
  <c r="I8" i="166"/>
  <c r="H11" i="166"/>
  <c r="I11" i="166"/>
  <c r="G35" i="166"/>
  <c r="G39" i="166" s="1"/>
  <c r="H35" i="166"/>
  <c r="H39" i="166" s="1"/>
  <c r="I35" i="166"/>
  <c r="I39" i="166" s="1"/>
  <c r="G44" i="166"/>
  <c r="H44" i="166"/>
  <c r="I44" i="166"/>
  <c r="G49" i="166"/>
  <c r="H49" i="166"/>
  <c r="I49" i="166"/>
  <c r="F71" i="167"/>
  <c r="E71" i="167"/>
  <c r="F69" i="167"/>
  <c r="E69" i="167"/>
  <c r="F68" i="167"/>
  <c r="E68" i="167"/>
  <c r="F59" i="167"/>
  <c r="E59" i="167"/>
  <c r="F55" i="167"/>
  <c r="E55" i="167"/>
  <c r="E61" i="167" s="1"/>
  <c r="F37" i="167"/>
  <c r="F41" i="167" s="1"/>
  <c r="E37" i="167"/>
  <c r="E41" i="167" s="1"/>
  <c r="F27" i="167"/>
  <c r="E27" i="167"/>
  <c r="F17" i="167"/>
  <c r="E17" i="167"/>
  <c r="F11" i="167"/>
  <c r="C9" i="168" s="1"/>
  <c r="F49" i="166"/>
  <c r="E49" i="166"/>
  <c r="F44" i="166"/>
  <c r="E44" i="166"/>
  <c r="F35" i="166"/>
  <c r="F39" i="166" s="1"/>
  <c r="E39" i="166"/>
  <c r="F8" i="166"/>
  <c r="E8" i="166"/>
  <c r="E11" i="166" s="1"/>
  <c r="H43" i="167" l="1"/>
  <c r="E8" i="168"/>
  <c r="H73" i="167"/>
  <c r="D8" i="168"/>
  <c r="G73" i="167"/>
  <c r="G43" i="167"/>
  <c r="B22" i="168"/>
  <c r="B21" i="168"/>
  <c r="P89" i="160"/>
  <c r="L136" i="160"/>
  <c r="F22" i="168"/>
  <c r="F21" i="168"/>
  <c r="G40" i="166"/>
  <c r="D22" i="168"/>
  <c r="D21" i="168"/>
  <c r="I61" i="167"/>
  <c r="L169" i="160"/>
  <c r="L172" i="160" s="1"/>
  <c r="D9" i="168"/>
  <c r="F40" i="166"/>
  <c r="I40" i="166"/>
  <c r="L151" i="160"/>
  <c r="L159" i="160" s="1"/>
  <c r="P90" i="160"/>
  <c r="P92" i="160" s="1"/>
  <c r="Q94" i="160" s="1"/>
  <c r="Q136" i="160"/>
  <c r="E22" i="168"/>
  <c r="E21" i="168"/>
  <c r="F11" i="166"/>
  <c r="H40" i="166"/>
  <c r="Q151" i="160"/>
  <c r="Q159" i="160" s="1"/>
  <c r="H61" i="167"/>
  <c r="Q170" i="160"/>
  <c r="I28" i="167"/>
  <c r="F9" i="168"/>
  <c r="E28" i="167"/>
  <c r="F28" i="167"/>
  <c r="F50" i="166"/>
  <c r="F64" i="167" s="1"/>
  <c r="F70" i="167" s="1"/>
  <c r="F72" i="167" s="1"/>
  <c r="E43" i="167"/>
  <c r="F61" i="167"/>
  <c r="E40" i="166"/>
  <c r="I43" i="167" l="1"/>
  <c r="F8" i="168"/>
  <c r="I73" i="167"/>
  <c r="I50" i="166"/>
  <c r="L160" i="160"/>
  <c r="L166" i="160" s="1"/>
  <c r="F17" i="168"/>
  <c r="F18" i="168" s="1"/>
  <c r="F20" i="168" s="1"/>
  <c r="F13" i="168"/>
  <c r="H50" i="166"/>
  <c r="Q160" i="160"/>
  <c r="E17" i="168"/>
  <c r="E18" i="168" s="1"/>
  <c r="E20" i="168" s="1"/>
  <c r="E13" i="168"/>
  <c r="E73" i="167"/>
  <c r="B8" i="168"/>
  <c r="F43" i="167"/>
  <c r="C8" i="168"/>
  <c r="C13" i="168"/>
  <c r="C17" i="168"/>
  <c r="C18" i="168" s="1"/>
  <c r="C21" i="168"/>
  <c r="C22" i="168"/>
  <c r="F52" i="166"/>
  <c r="G50" i="166"/>
  <c r="D17" i="168"/>
  <c r="D18" i="168" s="1"/>
  <c r="D20" i="168" s="1"/>
  <c r="D13" i="168"/>
  <c r="B13" i="168"/>
  <c r="B17" i="168"/>
  <c r="B18" i="168" s="1"/>
  <c r="B20" i="168" s="1"/>
  <c r="C12" i="168"/>
  <c r="C11" i="168"/>
  <c r="F73" i="167"/>
  <c r="C20" i="168"/>
  <c r="F74" i="167"/>
  <c r="C14" i="168" s="1"/>
  <c r="F65" i="167"/>
  <c r="E50" i="166"/>
  <c r="E64" i="167" s="1"/>
  <c r="G52" i="166" l="1"/>
  <c r="G64" i="167"/>
  <c r="H52" i="166"/>
  <c r="H64" i="167"/>
  <c r="I52" i="166"/>
  <c r="I64" i="167"/>
  <c r="E70" i="167"/>
  <c r="E72" i="167" s="1"/>
  <c r="E65" i="167"/>
  <c r="C10" i="168"/>
  <c r="E52" i="166"/>
  <c r="H70" i="167" l="1"/>
  <c r="H72" i="167" s="1"/>
  <c r="H65" i="167"/>
  <c r="G70" i="167"/>
  <c r="G72" i="167" s="1"/>
  <c r="G65" i="167"/>
  <c r="I70" i="167"/>
  <c r="I72" i="167" s="1"/>
  <c r="I65" i="167"/>
  <c r="E74" i="167"/>
  <c r="B14" i="168" s="1"/>
  <c r="B10" i="168"/>
  <c r="B12" i="168"/>
  <c r="B11" i="168"/>
  <c r="AK164" i="160"/>
  <c r="AF164" i="160"/>
  <c r="D12" i="168" l="1"/>
  <c r="D11" i="168"/>
  <c r="G74" i="167"/>
  <c r="D14" i="168" s="1"/>
  <c r="F12" i="168"/>
  <c r="F11" i="168"/>
  <c r="I74" i="167"/>
  <c r="F14" i="168" s="1"/>
  <c r="E12" i="168"/>
  <c r="E11" i="168"/>
  <c r="H74" i="167"/>
  <c r="E14" i="168" s="1"/>
  <c r="E10" i="168"/>
  <c r="F10" i="168" l="1"/>
  <c r="D10" i="168"/>
  <c r="AK173" i="160" l="1"/>
  <c r="AF173" i="160"/>
  <c r="AK170" i="160"/>
  <c r="AF170" i="160"/>
  <c r="AK166" i="160"/>
  <c r="AF166" i="160"/>
  <c r="AK165" i="160"/>
  <c r="AF165" i="160"/>
  <c r="AK163" i="160"/>
  <c r="AF163" i="160"/>
  <c r="AK160" i="160"/>
  <c r="AF160" i="160"/>
  <c r="AK158" i="160"/>
  <c r="AK157" i="160"/>
  <c r="AF157" i="160"/>
  <c r="AK153" i="160"/>
  <c r="AF153" i="160"/>
  <c r="AK152" i="160"/>
  <c r="AF152" i="160"/>
  <c r="AF162" i="160" l="1"/>
  <c r="AK162" i="160"/>
  <c r="AK136" i="160"/>
  <c r="AF136" i="160"/>
  <c r="AK94" i="160" s="1"/>
  <c r="AK95" i="160" l="1"/>
  <c r="L156" i="158" l="1"/>
  <c r="C10" i="157" l="1"/>
  <c r="C12" i="157" s="1"/>
  <c r="F26" i="158" l="1"/>
  <c r="E26" i="158"/>
  <c r="D26" i="158"/>
  <c r="E20" i="155" s="1"/>
  <c r="C26" i="158"/>
  <c r="D20" i="155" s="1"/>
  <c r="B26" i="158"/>
  <c r="G32" i="157"/>
  <c r="F32" i="157"/>
  <c r="E32" i="157"/>
  <c r="D32" i="157"/>
  <c r="C32" i="157"/>
  <c r="G17" i="157"/>
  <c r="F25" i="159" s="1"/>
  <c r="F17" i="157"/>
  <c r="E25" i="159" s="1"/>
  <c r="D17" i="157"/>
  <c r="C17" i="157"/>
  <c r="B25" i="159" s="1"/>
  <c r="G10" i="157"/>
  <c r="G12" i="157" s="1"/>
  <c r="F10" i="157"/>
  <c r="F12" i="157" s="1"/>
  <c r="E10" i="157"/>
  <c r="E12" i="157" s="1"/>
  <c r="D10" i="157"/>
  <c r="D12" i="157" s="1"/>
  <c r="D33" i="157" s="1"/>
  <c r="D35" i="157" s="1"/>
  <c r="D37" i="157" s="1"/>
  <c r="D15" i="155" s="1"/>
  <c r="D16" i="155" s="1"/>
  <c r="D18" i="155" s="1"/>
  <c r="G52" i="156"/>
  <c r="F52" i="156"/>
  <c r="E52" i="156"/>
  <c r="D52" i="156"/>
  <c r="H47" i="156"/>
  <c r="G47" i="156"/>
  <c r="F47" i="156"/>
  <c r="E47" i="156"/>
  <c r="C12" i="159" s="1"/>
  <c r="D47" i="156"/>
  <c r="B12" i="159" s="1"/>
  <c r="H35" i="156"/>
  <c r="G35" i="156"/>
  <c r="F35" i="156"/>
  <c r="E35" i="156"/>
  <c r="D35" i="156"/>
  <c r="H29" i="156"/>
  <c r="G29" i="156"/>
  <c r="F29" i="156"/>
  <c r="E29" i="156"/>
  <c r="D29" i="156"/>
  <c r="H26" i="156"/>
  <c r="G26" i="156"/>
  <c r="F26" i="156"/>
  <c r="E26" i="156"/>
  <c r="D26" i="156"/>
  <c r="H16" i="156"/>
  <c r="G16" i="156"/>
  <c r="F16" i="156"/>
  <c r="E16" i="156"/>
  <c r="D16" i="156"/>
  <c r="B11" i="159" s="1"/>
  <c r="G45" i="155"/>
  <c r="F45" i="155"/>
  <c r="E45" i="155"/>
  <c r="D45" i="155"/>
  <c r="G33" i="155"/>
  <c r="AF169" i="160" s="1"/>
  <c r="AL90" i="160" s="1"/>
  <c r="F33" i="155"/>
  <c r="AK169" i="160" s="1"/>
  <c r="E33" i="155"/>
  <c r="D33" i="155"/>
  <c r="C33" i="155"/>
  <c r="G29" i="155"/>
  <c r="AF168" i="160" s="1"/>
  <c r="AL89" i="160" s="1"/>
  <c r="F29" i="155"/>
  <c r="AK168" i="160" s="1"/>
  <c r="E29" i="155"/>
  <c r="D29" i="155"/>
  <c r="C29" i="155"/>
  <c r="C20" i="155"/>
  <c r="E12" i="155"/>
  <c r="D25" i="159" s="1"/>
  <c r="D12" i="155"/>
  <c r="C23" i="159" s="1"/>
  <c r="E36" i="156" l="1"/>
  <c r="E37" i="156" s="1"/>
  <c r="C25" i="159"/>
  <c r="D11" i="159"/>
  <c r="H36" i="156"/>
  <c r="F11" i="159"/>
  <c r="F33" i="157"/>
  <c r="F35" i="157" s="1"/>
  <c r="F37" i="157" s="1"/>
  <c r="AK155" i="160"/>
  <c r="AF155" i="160"/>
  <c r="F12" i="159"/>
  <c r="AF179" i="160"/>
  <c r="AF156" i="160"/>
  <c r="AK156" i="160"/>
  <c r="D36" i="156"/>
  <c r="D37" i="156" s="1"/>
  <c r="G36" i="156"/>
  <c r="G37" i="156" s="1"/>
  <c r="AK180" i="160"/>
  <c r="AF180" i="160"/>
  <c r="F53" i="156"/>
  <c r="E53" i="156"/>
  <c r="AK179" i="160"/>
  <c r="B24" i="159"/>
  <c r="E18" i="159"/>
  <c r="E24" i="159"/>
  <c r="F24" i="159"/>
  <c r="C19" i="159"/>
  <c r="C18" i="159"/>
  <c r="C24" i="159"/>
  <c r="G20" i="155"/>
  <c r="F20" i="155"/>
  <c r="D19" i="159"/>
  <c r="D18" i="159"/>
  <c r="C11" i="159"/>
  <c r="C22" i="159"/>
  <c r="D19" i="155"/>
  <c r="D23" i="159"/>
  <c r="E33" i="157"/>
  <c r="E35" i="157" s="1"/>
  <c r="E37" i="157" s="1"/>
  <c r="E15" i="155" s="1"/>
  <c r="E16" i="155" s="1"/>
  <c r="E18" i="155" s="1"/>
  <c r="H37" i="156"/>
  <c r="G53" i="156"/>
  <c r="E12" i="159"/>
  <c r="E11" i="159"/>
  <c r="F36" i="156"/>
  <c r="B23" i="159"/>
  <c r="C33" i="157"/>
  <c r="F23" i="159"/>
  <c r="G33" i="157"/>
  <c r="G35" i="157" s="1"/>
  <c r="G37" i="157" s="1"/>
  <c r="G15" i="155" s="1"/>
  <c r="B18" i="159"/>
  <c r="F18" i="159"/>
  <c r="E19" i="159"/>
  <c r="E23" i="159"/>
  <c r="D24" i="159"/>
  <c r="D53" i="156"/>
  <c r="D61" i="156" s="1"/>
  <c r="H53" i="156"/>
  <c r="H61" i="156" s="1"/>
  <c r="D12" i="159"/>
  <c r="B19" i="159"/>
  <c r="F19" i="159"/>
  <c r="F15" i="155" l="1"/>
  <c r="AK154" i="160" s="1"/>
  <c r="AK151" i="160" s="1"/>
  <c r="AK161" i="160" s="1"/>
  <c r="AK167" i="160" s="1"/>
  <c r="AK171" i="160" s="1"/>
  <c r="C35" i="157"/>
  <c r="C37" i="157" s="1"/>
  <c r="C15" i="155" s="1"/>
  <c r="C16" i="155" s="1"/>
  <c r="C18" i="155" s="1"/>
  <c r="B22" i="159" s="1"/>
  <c r="G16" i="155"/>
  <c r="G18" i="155" s="1"/>
  <c r="G19" i="155" s="1"/>
  <c r="E19" i="155"/>
  <c r="AF182" i="160"/>
  <c r="AK182" i="160"/>
  <c r="Q172" i="160"/>
  <c r="AF154" i="160"/>
  <c r="AF151" i="160" s="1"/>
  <c r="AF161" i="160" s="1"/>
  <c r="AF167" i="160" s="1"/>
  <c r="AG89" i="160" s="1"/>
  <c r="AH91" i="160" s="1"/>
  <c r="F37" i="156"/>
  <c r="C28" i="159"/>
  <c r="D21" i="155"/>
  <c r="F16" i="155" l="1"/>
  <c r="F18" i="155" s="1"/>
  <c r="F19" i="155" s="1"/>
  <c r="D22" i="159"/>
  <c r="E21" i="155"/>
  <c r="D28" i="159"/>
  <c r="C19" i="155"/>
  <c r="Q166" i="160"/>
  <c r="Q163" i="160"/>
  <c r="F22" i="159"/>
  <c r="AF171" i="160"/>
  <c r="E22" i="159"/>
  <c r="C29" i="159"/>
  <c r="D34" i="155"/>
  <c r="C20" i="159" s="1"/>
  <c r="D29" i="159"/>
  <c r="E34" i="155"/>
  <c r="D20" i="159" s="1"/>
  <c r="U95" i="160" l="1"/>
  <c r="B28" i="159"/>
  <c r="C21" i="155"/>
  <c r="L163" i="160"/>
  <c r="G21" i="155"/>
  <c r="F28" i="159"/>
  <c r="F21" i="155"/>
  <c r="E28" i="159"/>
  <c r="C21" i="159"/>
  <c r="D46" i="155"/>
  <c r="D48" i="155" s="1"/>
  <c r="E58" i="156" s="1"/>
  <c r="C30" i="159"/>
  <c r="D30" i="159"/>
  <c r="E46" i="155"/>
  <c r="E48" i="155" s="1"/>
  <c r="F58" i="156" s="1"/>
  <c r="D21" i="159"/>
  <c r="D15" i="159" l="1"/>
  <c r="F61" i="156"/>
  <c r="D14" i="159"/>
  <c r="C15" i="159"/>
  <c r="C14" i="159"/>
  <c r="E61" i="156"/>
  <c r="C34" i="155"/>
  <c r="B20" i="159" s="1"/>
  <c r="B29" i="159"/>
  <c r="E29" i="159"/>
  <c r="F34" i="155"/>
  <c r="E20" i="159" s="1"/>
  <c r="G34" i="155"/>
  <c r="F20" i="159" s="1"/>
  <c r="F29" i="159"/>
  <c r="C13" i="159" l="1"/>
  <c r="C17" i="159"/>
  <c r="C27" i="159"/>
  <c r="D13" i="159"/>
  <c r="D17" i="159"/>
  <c r="D27" i="159"/>
  <c r="B21" i="159"/>
  <c r="B30" i="159"/>
  <c r="C46" i="155"/>
  <c r="C48" i="155" s="1"/>
  <c r="D58" i="156" s="1"/>
  <c r="F21" i="159"/>
  <c r="F30" i="159"/>
  <c r="G46" i="155"/>
  <c r="E21" i="159"/>
  <c r="E30" i="159"/>
  <c r="F46" i="155"/>
  <c r="B14" i="159" l="1"/>
  <c r="B15" i="159"/>
  <c r="AF172" i="160"/>
  <c r="AF174" i="160" s="1"/>
  <c r="AH92" i="160" s="1"/>
  <c r="G48" i="155"/>
  <c r="H58" i="156" s="1"/>
  <c r="AK172" i="160"/>
  <c r="AK174" i="160" s="1"/>
  <c r="AK175" i="160" s="1"/>
  <c r="AK177" i="160" s="1"/>
  <c r="F48" i="155"/>
  <c r="G58" i="156" s="1"/>
  <c r="E14" i="159" l="1"/>
  <c r="E15" i="159"/>
  <c r="G61" i="156"/>
  <c r="F14" i="159"/>
  <c r="F15" i="159"/>
  <c r="B13" i="159"/>
  <c r="B17" i="159"/>
  <c r="B27" i="159"/>
  <c r="AF175" i="160"/>
  <c r="AF177" i="160" s="1"/>
  <c r="F13" i="159" l="1"/>
  <c r="F17" i="159"/>
  <c r="F27" i="159"/>
  <c r="E17" i="159"/>
  <c r="E27" i="159"/>
  <c r="E13" i="15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J89" authorId="0" shapeId="0" xr:uid="{AD1E0F51-D989-4271-B764-446B0597C033}">
      <text>
        <r>
          <rPr>
            <b/>
            <sz val="9"/>
            <color indexed="81"/>
            <rFont val="MS P ゴシック"/>
            <family val="3"/>
            <charset val="128"/>
          </rPr>
          <t>損益計算書⑦を参照しています</t>
        </r>
      </text>
    </comment>
    <comment ref="J90" authorId="0" shapeId="0" xr:uid="{BC58C1D9-7BF2-4E95-9EFB-65512B5D63F3}">
      <text>
        <r>
          <rPr>
            <b/>
            <sz val="9"/>
            <color indexed="81"/>
            <rFont val="MS P ゴシック"/>
            <family val="3"/>
            <charset val="128"/>
          </rPr>
          <t>損益計算書㉟を参照しています</t>
        </r>
      </text>
    </comment>
    <comment ref="L91" authorId="0" shapeId="0" xr:uid="{FC386C85-4124-4DC9-9C1C-6FE784910A9A}">
      <text>
        <r>
          <rPr>
            <b/>
            <sz val="9"/>
            <color indexed="81"/>
            <rFont val="MS P ゴシック"/>
            <family val="3"/>
            <charset val="128"/>
          </rPr>
          <t xml:space="preserve">損益計算書㊱を参照しています
</t>
        </r>
      </text>
    </comment>
    <comment ref="B136" authorId="0" shapeId="0" xr:uid="{00000000-0006-0000-0000-000001000000}">
      <text>
        <r>
          <rPr>
            <b/>
            <sz val="9"/>
            <color indexed="81"/>
            <rFont val="MS P ゴシック"/>
            <family val="3"/>
            <charset val="128"/>
          </rPr>
          <t>農業収入には、経営所得安定対策等で支払われる補助金を含む
損益計算書⑦を参照しています</t>
        </r>
      </text>
    </comment>
    <comment ref="C137" authorId="0" shapeId="0" xr:uid="{00000000-0006-0000-0000-000002000000}">
      <text>
        <r>
          <rPr>
            <b/>
            <sz val="9"/>
            <color indexed="81"/>
            <rFont val="MS P ゴシック"/>
            <family val="3"/>
            <charset val="128"/>
          </rPr>
          <t>主要な作目別に記載(加工・販売、農作業受託等も記載)</t>
        </r>
      </text>
    </comment>
    <comment ref="I150" authorId="0" shapeId="0" xr:uid="{00000000-0006-0000-0000-000003000000}">
      <text>
        <r>
          <rPr>
            <b/>
            <sz val="9"/>
            <color indexed="81"/>
            <rFont val="MS P ゴシック"/>
            <family val="3"/>
            <charset val="128"/>
          </rPr>
          <t>例：農業用生産手段の一時的賃借料など</t>
        </r>
      </text>
    </comment>
    <comment ref="B151" authorId="0" shapeId="0" xr:uid="{0181E046-8F9F-4310-9111-6A512BA7D189}">
      <text>
        <r>
          <rPr>
            <b/>
            <sz val="9"/>
            <color indexed="81"/>
            <rFont val="MS P ゴシック"/>
            <family val="3"/>
            <charset val="128"/>
          </rPr>
          <t>損益計算書の㉟を参照しています</t>
        </r>
      </text>
    </comment>
    <comment ref="C152" authorId="0" shapeId="0" xr:uid="{00000000-0006-0000-0000-000004000000}">
      <text>
        <r>
          <rPr>
            <b/>
            <sz val="9"/>
            <color indexed="81"/>
            <rFont val="MS P ゴシック"/>
            <family val="3"/>
            <charset val="128"/>
          </rPr>
          <t>種苗、肥料、農薬、光熱動力その他の諸材料費等</t>
        </r>
      </text>
    </comment>
    <comment ref="C153" authorId="0" shapeId="0" xr:uid="{00000000-0006-0000-0000-000005000000}">
      <text>
        <r>
          <rPr>
            <b/>
            <sz val="9"/>
            <color indexed="81"/>
            <rFont val="MS P ゴシック"/>
            <family val="3"/>
            <charset val="128"/>
          </rPr>
          <t>農機具、修繕費等、単年度の費用として計上するもの</t>
        </r>
      </text>
    </comment>
    <comment ref="C155" authorId="0" shapeId="0" xr:uid="{00000000-0006-0000-0000-000006000000}">
      <text>
        <r>
          <rPr>
            <b/>
            <sz val="9"/>
            <color indexed="81"/>
            <rFont val="MS P ゴシック"/>
            <family val="3"/>
            <charset val="128"/>
          </rPr>
          <t>出荷手数料、販売促進費等</t>
        </r>
      </text>
    </comment>
    <comment ref="C156" authorId="0" shapeId="0" xr:uid="{00000000-0006-0000-0000-000007000000}">
      <text>
        <r>
          <rPr>
            <b/>
            <sz val="9"/>
            <color indexed="81"/>
            <rFont val="MS P ゴシック"/>
            <family val="3"/>
            <charset val="128"/>
          </rPr>
          <t>常雇、臨時雇用人などの労賃</t>
        </r>
      </text>
    </comment>
    <comment ref="C157" authorId="0" shapeId="0" xr:uid="{C7EB2E9C-DF58-4B31-A6D8-E53A182C3924}">
      <text>
        <r>
          <rPr>
            <b/>
            <sz val="9"/>
            <color indexed="81"/>
            <rFont val="MS P ゴシック"/>
            <family val="3"/>
            <charset val="128"/>
          </rPr>
          <t xml:space="preserve">利子割引料、支払利子など
</t>
        </r>
      </text>
    </comment>
    <comment ref="C158" authorId="0" shapeId="0" xr:uid="{27F8C40E-A9B6-40B4-AC0F-8A1E41AAFD35}">
      <text>
        <r>
          <rPr>
            <b/>
            <sz val="9"/>
            <color indexed="81"/>
            <rFont val="MS P ゴシック"/>
            <family val="3"/>
            <charset val="128"/>
          </rPr>
          <t xml:space="preserve">地代、賃借料
</t>
        </r>
      </text>
    </comment>
    <comment ref="C159" authorId="0" shapeId="0" xr:uid="{00000000-0006-0000-0000-000008000000}">
      <text>
        <r>
          <rPr>
            <b/>
            <sz val="9"/>
            <color indexed="81"/>
            <rFont val="MS P ゴシック"/>
            <family val="3"/>
            <charset val="128"/>
          </rPr>
          <t>農業経営上の費用で、他の経費に当てはまらないもの(例：農業共済掛金)
便宜的に、農業経営費の総額から「その他」以外の費用を差し引いて算出しています</t>
        </r>
      </text>
    </comment>
    <comment ref="AF159" authorId="0" shapeId="0" xr:uid="{014F22D4-C96B-459D-AAD5-6C19518C23CC}">
      <text>
        <r>
          <rPr>
            <b/>
            <sz val="9"/>
            <color indexed="81"/>
            <rFont val="MS P ゴシック"/>
            <family val="3"/>
            <charset val="128"/>
          </rPr>
          <t>3/28計算式修正</t>
        </r>
        <r>
          <rPr>
            <sz val="9"/>
            <color indexed="81"/>
            <rFont val="MS P ゴシック"/>
            <family val="3"/>
            <charset val="128"/>
          </rPr>
          <t xml:space="preserve">
</t>
        </r>
      </text>
    </comment>
    <comment ref="B160" authorId="0" shapeId="0" xr:uid="{00000000-0006-0000-0000-000009000000}">
      <text>
        <r>
          <rPr>
            <b/>
            <sz val="9"/>
            <color indexed="81"/>
            <rFont val="MS P ゴシック"/>
            <family val="3"/>
            <charset val="128"/>
          </rPr>
          <t>収入金額-経費
損益計算書㊱を参照しています</t>
        </r>
      </text>
    </comment>
    <comment ref="B161" authorId="0" shapeId="0" xr:uid="{00000000-0006-0000-0000-00000A000000}">
      <text>
        <r>
          <rPr>
            <b/>
            <sz val="9"/>
            <color indexed="81"/>
            <rFont val="MS P ゴシック"/>
            <family val="3"/>
            <charset val="128"/>
          </rPr>
          <t>(事業収入、給与、受取小作料、受取利息等)－農外支出</t>
        </r>
      </text>
    </comment>
    <comment ref="B162" authorId="0" shapeId="0" xr:uid="{00000000-0006-0000-0000-00000B000000}">
      <text>
        <r>
          <rPr>
            <b/>
            <sz val="9"/>
            <color indexed="81"/>
            <rFont val="MS P ゴシック"/>
            <family val="3"/>
            <charset val="128"/>
          </rPr>
          <t>年金、祝金等</t>
        </r>
      </text>
    </comment>
    <comment ref="B164" authorId="0" shapeId="0" xr:uid="{00000000-0006-0000-0000-00000C000000}">
      <text>
        <r>
          <rPr>
            <b/>
            <sz val="9"/>
            <color indexed="81"/>
            <rFont val="MS P ゴシック"/>
            <family val="3"/>
            <charset val="128"/>
          </rPr>
          <t>農家世帯員が生活を維持するために要した費用</t>
        </r>
      </text>
    </comment>
    <comment ref="B165" authorId="0" shapeId="0" xr:uid="{00000000-0006-0000-0000-00000D000000}">
      <text>
        <r>
          <rPr>
            <b/>
            <sz val="9"/>
            <color indexed="81"/>
            <rFont val="MS P ゴシック"/>
            <family val="3"/>
            <charset val="128"/>
          </rPr>
          <t>国税等の税金のほか、社会保険負担金、農協・農業共済組合負担、その他賦課金
損益計算書の⑧⑲㉕を参照しています</t>
        </r>
      </text>
    </comment>
    <comment ref="B166" authorId="0" shapeId="0" xr:uid="{00000000-0006-0000-0000-00000E000000}">
      <text>
        <r>
          <rPr>
            <b/>
            <sz val="9"/>
            <color indexed="81"/>
            <rFont val="MS P ゴシック"/>
            <family val="3"/>
            <charset val="128"/>
          </rPr>
          <t>農家総所得＋減価償却費－家計費－租税公課</t>
        </r>
      </text>
    </comment>
    <comment ref="B167" authorId="0" shapeId="0" xr:uid="{00000000-0006-0000-0000-00000F000000}">
      <text>
        <r>
          <rPr>
            <b/>
            <sz val="9"/>
            <color indexed="81"/>
            <rFont val="MS P ゴシック"/>
            <family val="3"/>
            <charset val="128"/>
          </rPr>
          <t>農業関係の借入金の元本＋農外事業関係の借入金の元本</t>
        </r>
      </text>
    </comment>
    <comment ref="B168" authorId="0" shapeId="0" xr:uid="{00000000-0006-0000-0000-000010000000}">
      <text>
        <r>
          <rPr>
            <b/>
            <sz val="9"/>
            <color indexed="81"/>
            <rFont val="MS P ゴシック"/>
            <family val="3"/>
            <charset val="128"/>
          </rPr>
          <t>固定資産として計上し、単年度の費用としては計上しないもの→１個または１組の取得価格が10万円以上のものであり、その使用可能年数が１年以上のもの　例：①畜舎、温室などの建築物、②果樹棚、③農機具・自動車、④養鶏ケージ、育苗箱等、⑤コンピュータ、FAX等</t>
        </r>
      </text>
    </comment>
    <comment ref="B169" authorId="0" shapeId="0" xr:uid="{05F57ABA-302E-4994-AD1B-807DD076EB6F}">
      <text>
        <r>
          <rPr>
            <b/>
            <sz val="9"/>
            <color indexed="81"/>
            <rFont val="MS P ゴシック"/>
            <family val="3"/>
            <charset val="128"/>
          </rPr>
          <t>流動負債
貸借対照表の流動負債計⑪を参照しています</t>
        </r>
      </text>
    </comment>
    <comment ref="B170" authorId="0" shapeId="0" xr:uid="{E9CF23B4-15EB-4F98-BFFE-FA51D9EFE374}">
      <text>
        <r>
          <rPr>
            <b/>
            <sz val="9"/>
            <color indexed="81"/>
            <rFont val="MS P ゴシック"/>
            <family val="3"/>
            <charset val="128"/>
          </rPr>
          <t>固定負債
貸借対照表の固定負債計⑫を参照しています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A3" authorId="0" shapeId="0" xr:uid="{A83A02AF-31CF-48D3-8398-987F340E8154}">
      <text>
        <r>
          <rPr>
            <b/>
            <sz val="9"/>
            <color indexed="81"/>
            <rFont val="MS P ゴシック"/>
            <family val="3"/>
            <charset val="128"/>
          </rPr>
          <t>青色申告決算書（農業所得用）の
数値を入力してください。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A4" authorId="0" shapeId="0" xr:uid="{25ED3077-752F-436B-BA8B-8C08D2A9D1BB}">
      <text>
        <r>
          <rPr>
            <b/>
            <sz val="9"/>
            <color indexed="81"/>
            <rFont val="MS P ゴシック"/>
            <family val="3"/>
            <charset val="128"/>
          </rPr>
          <t>記入願います。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A4" authorId="0" shapeId="0" xr:uid="{00000000-0006-0000-0100-000001000000}">
      <text>
        <r>
          <rPr>
            <b/>
            <sz val="9"/>
            <color indexed="12"/>
            <rFont val="MS P ゴシック"/>
            <family val="3"/>
            <charset val="128"/>
          </rPr>
          <t>※直近の状況（３か年分以上）を記載してください。</t>
        </r>
        <r>
          <rPr>
            <b/>
            <sz val="9"/>
            <color indexed="81"/>
            <rFont val="MS P ゴシック"/>
            <family val="3"/>
            <charset val="128"/>
          </rPr>
          <t xml:space="preserve"> 
・勘定科目の数値を記入（場合により項目追加）
・色付きは自動計算</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A4" authorId="0" shapeId="0" xr:uid="{00000000-0006-0000-0200-000001000000}">
      <text>
        <r>
          <rPr>
            <b/>
            <sz val="9"/>
            <color indexed="81"/>
            <rFont val="MS P ゴシック"/>
            <family val="3"/>
            <charset val="128"/>
          </rPr>
          <t>・勘定科目の数値を記入（場合により項目追加）
・色付きは自動計算</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A4" authorId="0" shapeId="0" xr:uid="{00000000-0006-0000-0300-000001000000}">
      <text>
        <r>
          <rPr>
            <b/>
            <sz val="9"/>
            <color indexed="81"/>
            <rFont val="MS P ゴシック"/>
            <family val="3"/>
            <charset val="128"/>
          </rPr>
          <t>・勘定科目の数値を記入（場合により項目追加）
・色付きは自動計算</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A4" authorId="0" shapeId="0" xr:uid="{00000000-0006-0000-0400-000001000000}">
      <text>
        <r>
          <rPr>
            <b/>
            <sz val="9"/>
            <color indexed="81"/>
            <rFont val="MS P ゴシック"/>
            <family val="3"/>
            <charset val="128"/>
          </rPr>
          <t>・勘定科目の数値を記入（場合により項目追加）
・色付きは自動計算</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A5" authorId="0" shapeId="0" xr:uid="{00000000-0006-0000-0500-000001000000}">
      <text>
        <r>
          <rPr>
            <b/>
            <sz val="9"/>
            <color indexed="81"/>
            <rFont val="MS P ゴシック"/>
            <family val="3"/>
            <charset val="128"/>
          </rPr>
          <t>記入願います。</t>
        </r>
      </text>
    </comment>
    <comment ref="A33" authorId="0" shapeId="0" xr:uid="{00000000-0006-0000-0500-000002000000}">
      <text>
        <r>
          <rPr>
            <u/>
            <sz val="9"/>
            <color indexed="81"/>
            <rFont val="MS P ゴシック"/>
            <family val="3"/>
            <charset val="128"/>
          </rPr>
          <t>以下の参考数値を踏まえた</t>
        </r>
        <r>
          <rPr>
            <sz val="9"/>
            <color indexed="81"/>
            <rFont val="MS P ゴシック"/>
            <family val="3"/>
            <charset val="128"/>
          </rPr>
          <t xml:space="preserve">経営分析指標や各シートの気づいた点を箇条書きで記入
</t>
        </r>
      </text>
    </comment>
  </commentList>
</comments>
</file>

<file path=xl/sharedStrings.xml><?xml version="1.0" encoding="utf-8"?>
<sst xmlns="http://schemas.openxmlformats.org/spreadsheetml/2006/main" count="1109" uniqueCount="851">
  <si>
    <t>氏　　　名</t>
    <rPh sb="0" eb="1">
      <t>シ</t>
    </rPh>
    <rPh sb="4" eb="5">
      <t>メイ</t>
    </rPh>
    <phoneticPr fontId="11"/>
  </si>
  <si>
    <t>法人</t>
    <rPh sb="0" eb="2">
      <t>ホウジン</t>
    </rPh>
    <phoneticPr fontId="11"/>
  </si>
  <si>
    <t>田</t>
    <rPh sb="0" eb="1">
      <t>タ</t>
    </rPh>
    <phoneticPr fontId="15"/>
  </si>
  <si>
    <t>畑</t>
    <rPh sb="0" eb="1">
      <t>ハタケ</t>
    </rPh>
    <phoneticPr fontId="15"/>
  </si>
  <si>
    <t>樹園地</t>
    <rPh sb="0" eb="1">
      <t>ジュ</t>
    </rPh>
    <rPh sb="1" eb="3">
      <t>エンチ</t>
    </rPh>
    <phoneticPr fontId="15"/>
  </si>
  <si>
    <t>備考</t>
    <rPh sb="0" eb="2">
      <t>ビコウ</t>
    </rPh>
    <phoneticPr fontId="11"/>
  </si>
  <si>
    <t>事業・資金・償還計画等</t>
    <rPh sb="0" eb="2">
      <t>ジギョウ</t>
    </rPh>
    <rPh sb="3" eb="5">
      <t>シキン</t>
    </rPh>
    <rPh sb="6" eb="8">
      <t>ショウカン</t>
    </rPh>
    <rPh sb="8" eb="10">
      <t>ケイカク</t>
    </rPh>
    <rPh sb="10" eb="11">
      <t>トウ</t>
    </rPh>
    <phoneticPr fontId="15"/>
  </si>
  <si>
    <t>事業目的</t>
    <rPh sb="0" eb="2">
      <t>ジギョウ</t>
    </rPh>
    <rPh sb="2" eb="4">
      <t>モクテキ</t>
    </rPh>
    <phoneticPr fontId="15"/>
  </si>
  <si>
    <t>種類</t>
    <rPh sb="0" eb="2">
      <t>シュルイ</t>
    </rPh>
    <phoneticPr fontId="15"/>
  </si>
  <si>
    <t>数量・規模・能力</t>
    <rPh sb="0" eb="2">
      <t>スウリョウ</t>
    </rPh>
    <rPh sb="3" eb="5">
      <t>キボ</t>
    </rPh>
    <rPh sb="6" eb="8">
      <t>ノウリョク</t>
    </rPh>
    <phoneticPr fontId="15"/>
  </si>
  <si>
    <t>事業費</t>
    <rPh sb="0" eb="3">
      <t>ジギョウヒ</t>
    </rPh>
    <phoneticPr fontId="15"/>
  </si>
  <si>
    <t xml:space="preserve">　
　（記載例）
　現在、甘長とうがらし等を栽培している専業農家ですが、冬場の甘長とうがらしの生産安定、品質の向上を図るため、暖房設備を設置するとともに、トラクターを更新する。
</t>
    <phoneticPr fontId="15"/>
  </si>
  <si>
    <t xml:space="preserve">
暖房設備
トラクター</t>
    <phoneticPr fontId="15"/>
  </si>
  <si>
    <t xml:space="preserve">
一式、Ｍ○型(18C～用)
一台、○社、○型、46PS</t>
    <phoneticPr fontId="15"/>
  </si>
  <si>
    <t xml:space="preserve">
○○○円
○○○円</t>
    <phoneticPr fontId="15"/>
  </si>
  <si>
    <t>事業内容</t>
    <rPh sb="0" eb="2">
      <t>ジギョウ</t>
    </rPh>
    <rPh sb="2" eb="4">
      <t>ナイヨウ</t>
    </rPh>
    <phoneticPr fontId="15"/>
  </si>
  <si>
    <t>所要資金</t>
    <rPh sb="0" eb="2">
      <t>ショヨウ</t>
    </rPh>
    <rPh sb="2" eb="4">
      <t>シキン</t>
    </rPh>
    <phoneticPr fontId="15"/>
  </si>
  <si>
    <t>資金調達</t>
    <rPh sb="0" eb="2">
      <t>シキン</t>
    </rPh>
    <rPh sb="2" eb="4">
      <t>チョウタツ</t>
    </rPh>
    <phoneticPr fontId="15"/>
  </si>
  <si>
    <t>制度資金</t>
    <rPh sb="0" eb="2">
      <t>セイド</t>
    </rPh>
    <rPh sb="2" eb="4">
      <t>シキン</t>
    </rPh>
    <phoneticPr fontId="15"/>
  </si>
  <si>
    <t>その他借入</t>
    <rPh sb="2" eb="3">
      <t>タ</t>
    </rPh>
    <rPh sb="3" eb="5">
      <t>カリイレ</t>
    </rPh>
    <phoneticPr fontId="15"/>
  </si>
  <si>
    <t>補助</t>
    <rPh sb="0" eb="2">
      <t>ホジョ</t>
    </rPh>
    <phoneticPr fontId="15"/>
  </si>
  <si>
    <t>自己資金</t>
    <rPh sb="0" eb="2">
      <t>ジコ</t>
    </rPh>
    <rPh sb="2" eb="4">
      <t>シキン</t>
    </rPh>
    <phoneticPr fontId="15"/>
  </si>
  <si>
    <t>資金計画</t>
    <rPh sb="0" eb="2">
      <t>シキン</t>
    </rPh>
    <rPh sb="2" eb="4">
      <t>ケイカク</t>
    </rPh>
    <phoneticPr fontId="15"/>
  </si>
  <si>
    <t>千円</t>
    <rPh sb="0" eb="2">
      <t>センエン</t>
    </rPh>
    <phoneticPr fontId="15"/>
  </si>
  <si>
    <t>資金使途を記入</t>
    <rPh sb="0" eb="2">
      <t>シキン</t>
    </rPh>
    <rPh sb="2" eb="4">
      <t>シト</t>
    </rPh>
    <rPh sb="5" eb="7">
      <t>キニュウ</t>
    </rPh>
    <phoneticPr fontId="15"/>
  </si>
  <si>
    <t>左に同じ</t>
    <rPh sb="0" eb="1">
      <t>ヒダリ</t>
    </rPh>
    <rPh sb="2" eb="3">
      <t>オナ</t>
    </rPh>
    <phoneticPr fontId="15"/>
  </si>
  <si>
    <r>
      <t>年間償還額
（注１</t>
    </r>
    <r>
      <rPr>
        <sz val="11"/>
        <rFont val="ＭＳ Ｐゴシック"/>
        <family val="3"/>
        <charset val="128"/>
      </rPr>
      <t>：元本のみ）</t>
    </r>
    <rPh sb="0" eb="2">
      <t>ネンカン</t>
    </rPh>
    <rPh sb="2" eb="4">
      <t>ショウカン</t>
    </rPh>
    <rPh sb="4" eb="5">
      <t>ガク</t>
    </rPh>
    <rPh sb="7" eb="8">
      <t>チュウ</t>
    </rPh>
    <rPh sb="10" eb="12">
      <t>ガンポン</t>
    </rPh>
    <phoneticPr fontId="15"/>
  </si>
  <si>
    <r>
      <t>償還財源（注２</t>
    </r>
    <r>
      <rPr>
        <sz val="11"/>
        <rFont val="ＭＳ Ｐゴシック"/>
        <family val="3"/>
        <charset val="128"/>
      </rPr>
      <t>）　</t>
    </r>
    <rPh sb="0" eb="2">
      <t>ショウカン</t>
    </rPh>
    <rPh sb="2" eb="4">
      <t>ザイゲン</t>
    </rPh>
    <phoneticPr fontId="15"/>
  </si>
  <si>
    <t>農業所得</t>
    <rPh sb="0" eb="2">
      <t>ノウギョウ</t>
    </rPh>
    <rPh sb="2" eb="4">
      <t>ショトク</t>
    </rPh>
    <phoneticPr fontId="15"/>
  </si>
  <si>
    <t>参考（作目ごとの粗収入を記入）</t>
    <rPh sb="0" eb="2">
      <t>サンコウ</t>
    </rPh>
    <rPh sb="3" eb="5">
      <t>サクモク</t>
    </rPh>
    <rPh sb="8" eb="9">
      <t>アラ</t>
    </rPh>
    <rPh sb="9" eb="11">
      <t>シュウニュウ</t>
    </rPh>
    <rPh sb="12" eb="14">
      <t>キニュウ</t>
    </rPh>
    <phoneticPr fontId="15"/>
  </si>
  <si>
    <t>農外所得</t>
    <rPh sb="0" eb="1">
      <t>ノウ</t>
    </rPh>
    <rPh sb="1" eb="2">
      <t>ガイ</t>
    </rPh>
    <rPh sb="2" eb="4">
      <t>ショトク</t>
    </rPh>
    <phoneticPr fontId="15"/>
  </si>
  <si>
    <t>米麦</t>
    <rPh sb="0" eb="2">
      <t>ベイバク</t>
    </rPh>
    <phoneticPr fontId="15"/>
  </si>
  <si>
    <t>果樹
野菜</t>
    <rPh sb="0" eb="2">
      <t>カジュ</t>
    </rPh>
    <rPh sb="3" eb="5">
      <t>ヤサイ</t>
    </rPh>
    <phoneticPr fontId="15"/>
  </si>
  <si>
    <t>畜産物</t>
    <rPh sb="0" eb="3">
      <t>チクサンブツ</t>
    </rPh>
    <phoneticPr fontId="15"/>
  </si>
  <si>
    <t>償還財源等</t>
    <rPh sb="0" eb="2">
      <t>ショウカン</t>
    </rPh>
    <rPh sb="2" eb="4">
      <t>ザイゲン</t>
    </rPh>
    <rPh sb="4" eb="5">
      <t>ナド</t>
    </rPh>
    <phoneticPr fontId="15"/>
  </si>
  <si>
    <t>[償還期間○年]</t>
    <rPh sb="1" eb="3">
      <t>ショウカン</t>
    </rPh>
    <rPh sb="3" eb="5">
      <t>キカン</t>
    </rPh>
    <rPh sb="6" eb="7">
      <t>ネン</t>
    </rPh>
    <phoneticPr fontId="15"/>
  </si>
  <si>
    <t>備　考</t>
    <rPh sb="0" eb="1">
      <t>ソナエ</t>
    </rPh>
    <rPh sb="2" eb="3">
      <t>コウ</t>
    </rPh>
    <phoneticPr fontId="15"/>
  </si>
  <si>
    <t>家計費</t>
    <rPh sb="0" eb="2">
      <t>カケイ</t>
    </rPh>
    <rPh sb="2" eb="3">
      <t>ヒ</t>
    </rPh>
    <phoneticPr fontId="15"/>
  </si>
  <si>
    <r>
      <rPr>
        <sz val="11"/>
        <rFont val="ＭＳ Ｐゴシック"/>
        <family val="3"/>
        <charset val="128"/>
      </rPr>
      <t>(　　　　　</t>
    </r>
    <r>
      <rPr>
        <sz val="8"/>
        <rFont val="ＭＳ Ｐゴシック"/>
        <family val="3"/>
        <charset val="128"/>
      </rPr>
      <t>千円</t>
    </r>
    <r>
      <rPr>
        <sz val="11"/>
        <rFont val="ＭＳ Ｐゴシック"/>
        <family val="3"/>
        <charset val="128"/>
      </rPr>
      <t>）</t>
    </r>
    <rPh sb="6" eb="8">
      <t>センエン</t>
    </rPh>
    <phoneticPr fontId="15"/>
  </si>
  <si>
    <t>、租税公課</t>
    <rPh sb="1" eb="3">
      <t>ソゼイ</t>
    </rPh>
    <rPh sb="3" eb="5">
      <t>コウカ</t>
    </rPh>
    <phoneticPr fontId="15"/>
  </si>
  <si>
    <r>
      <t>(　　　　　</t>
    </r>
    <r>
      <rPr>
        <sz val="8"/>
        <rFont val="ＭＳ Ｐゴシック"/>
        <family val="3"/>
        <charset val="128"/>
      </rPr>
      <t>千円</t>
    </r>
    <r>
      <rPr>
        <sz val="12"/>
        <rFont val="ＭＳ Ｐゴシック"/>
        <family val="3"/>
        <charset val="128"/>
      </rPr>
      <t>）</t>
    </r>
    <rPh sb="6" eb="8">
      <t>センエン</t>
    </rPh>
    <phoneticPr fontId="15"/>
  </si>
  <si>
    <t>元金の償還方法
・時期（希望）</t>
    <rPh sb="0" eb="2">
      <t>ガンキン</t>
    </rPh>
    <rPh sb="3" eb="5">
      <t>ショウカン</t>
    </rPh>
    <rPh sb="5" eb="7">
      <t>ホウホウ</t>
    </rPh>
    <rPh sb="9" eb="11">
      <t>ジキ</t>
    </rPh>
    <rPh sb="12" eb="14">
      <t>キボウ</t>
    </rPh>
    <phoneticPr fontId="15"/>
  </si>
  <si>
    <t>（記載例）</t>
    <phoneticPr fontId="15"/>
  </si>
  <si>
    <t>　</t>
    <phoneticPr fontId="15"/>
  </si>
  <si>
    <t>元金均等半年賦、毎年６月１日及び12月1日など</t>
    <rPh sb="0" eb="2">
      <t>ガンキン</t>
    </rPh>
    <rPh sb="2" eb="4">
      <t>キントウ</t>
    </rPh>
    <rPh sb="4" eb="6">
      <t>ハントシ</t>
    </rPh>
    <rPh sb="8" eb="10">
      <t>マイトシ</t>
    </rPh>
    <rPh sb="11" eb="12">
      <t>ガツ</t>
    </rPh>
    <rPh sb="13" eb="14">
      <t>ニチ</t>
    </rPh>
    <rPh sb="14" eb="15">
      <t>オヨ</t>
    </rPh>
    <rPh sb="18" eb="19">
      <t>ガツ</t>
    </rPh>
    <rPh sb="20" eb="21">
      <t>ニチ</t>
    </rPh>
    <phoneticPr fontId="15"/>
  </si>
  <si>
    <t>利息の支払方法
・時期（希望）</t>
    <rPh sb="0" eb="2">
      <t>リソク</t>
    </rPh>
    <rPh sb="3" eb="5">
      <t>シハライ</t>
    </rPh>
    <rPh sb="5" eb="7">
      <t>ホウホウ</t>
    </rPh>
    <rPh sb="9" eb="11">
      <t>ジキ</t>
    </rPh>
    <rPh sb="12" eb="14">
      <t>キボウ</t>
    </rPh>
    <phoneticPr fontId="15"/>
  </si>
  <si>
    <t>（記載例）</t>
    <rPh sb="1" eb="4">
      <t>キサイレイ</t>
    </rPh>
    <phoneticPr fontId="15"/>
  </si>
  <si>
    <t>年○回、６月、12月</t>
    <rPh sb="0" eb="1">
      <t>ネン</t>
    </rPh>
    <rPh sb="2" eb="3">
      <t>カイ</t>
    </rPh>
    <rPh sb="5" eb="6">
      <t>ガツ</t>
    </rPh>
    <rPh sb="9" eb="10">
      <t>ガツ</t>
    </rPh>
    <phoneticPr fontId="15"/>
  </si>
  <si>
    <t>最終償還期限</t>
    <rPh sb="0" eb="2">
      <t>サイシュウ</t>
    </rPh>
    <rPh sb="2" eb="4">
      <t>ショウカン</t>
    </rPh>
    <rPh sb="4" eb="6">
      <t>キゲン</t>
    </rPh>
    <phoneticPr fontId="15"/>
  </si>
  <si>
    <t>　　平成　　年　　月　　日</t>
    <rPh sb="2" eb="4">
      <t>ヘイセイ</t>
    </rPh>
    <rPh sb="6" eb="7">
      <t>ネン</t>
    </rPh>
    <rPh sb="9" eb="10">
      <t>ゲツ</t>
    </rPh>
    <rPh sb="12" eb="13">
      <t>ニチ</t>
    </rPh>
    <phoneticPr fontId="15"/>
  </si>
  <si>
    <r>
      <t>資産の状況（注３</t>
    </r>
    <r>
      <rPr>
        <sz val="11"/>
        <rFont val="ＭＳ Ｐゴシック"/>
        <family val="3"/>
        <charset val="128"/>
      </rPr>
      <t>）</t>
    </r>
    <rPh sb="0" eb="2">
      <t>シサン</t>
    </rPh>
    <rPh sb="3" eb="5">
      <t>ジョウキョウ</t>
    </rPh>
    <rPh sb="6" eb="7">
      <t>チュウ</t>
    </rPh>
    <phoneticPr fontId="15"/>
  </si>
  <si>
    <t>既往借入金残高（注４）</t>
    <rPh sb="0" eb="2">
      <t>キオウ</t>
    </rPh>
    <rPh sb="2" eb="4">
      <t>カリイレ</t>
    </rPh>
    <rPh sb="4" eb="5">
      <t>キン</t>
    </rPh>
    <rPh sb="5" eb="7">
      <t>ザンダカ</t>
    </rPh>
    <rPh sb="8" eb="9">
      <t>チュウ</t>
    </rPh>
    <phoneticPr fontId="15"/>
  </si>
  <si>
    <t>土地</t>
    <rPh sb="0" eb="2">
      <t>トチ</t>
    </rPh>
    <phoneticPr fontId="15"/>
  </si>
  <si>
    <t>宅地</t>
    <rPh sb="0" eb="2">
      <t>タクチ</t>
    </rPh>
    <phoneticPr fontId="15"/>
  </si>
  <si>
    <t>㎡</t>
    <phoneticPr fontId="15"/>
  </si>
  <si>
    <t>農業近代化資金</t>
    <rPh sb="0" eb="2">
      <t>ノウギョウ</t>
    </rPh>
    <rPh sb="2" eb="5">
      <t>キンダイカ</t>
    </rPh>
    <rPh sb="5" eb="7">
      <t>シキン</t>
    </rPh>
    <phoneticPr fontId="15"/>
  </si>
  <si>
    <t>ａ</t>
    <phoneticPr fontId="15"/>
  </si>
  <si>
    <t>日本政策金融公庫資金</t>
    <rPh sb="0" eb="2">
      <t>ニホン</t>
    </rPh>
    <rPh sb="2" eb="4">
      <t>セイサク</t>
    </rPh>
    <rPh sb="4" eb="6">
      <t>キンユウ</t>
    </rPh>
    <rPh sb="6" eb="8">
      <t>コウコ</t>
    </rPh>
    <rPh sb="8" eb="10">
      <t>シキン</t>
    </rPh>
    <phoneticPr fontId="15"/>
  </si>
  <si>
    <t>ａ</t>
    <phoneticPr fontId="15"/>
  </si>
  <si>
    <t>（農業改良資金を除く。）</t>
    <rPh sb="1" eb="3">
      <t>ノウギョウ</t>
    </rPh>
    <rPh sb="3" eb="5">
      <t>カイリョウ</t>
    </rPh>
    <rPh sb="5" eb="7">
      <t>シキン</t>
    </rPh>
    <rPh sb="8" eb="9">
      <t>ノゾ</t>
    </rPh>
    <phoneticPr fontId="15"/>
  </si>
  <si>
    <t>農業改良資金</t>
    <rPh sb="0" eb="2">
      <t>ノウギョウ</t>
    </rPh>
    <rPh sb="2" eb="4">
      <t>カイリョウ</t>
    </rPh>
    <rPh sb="4" eb="6">
      <t>シキン</t>
    </rPh>
    <phoneticPr fontId="15"/>
  </si>
  <si>
    <t>採草牧草地</t>
    <rPh sb="0" eb="2">
      <t>サイソウ</t>
    </rPh>
    <rPh sb="2" eb="5">
      <t>ボクソウチ</t>
    </rPh>
    <phoneticPr fontId="15"/>
  </si>
  <si>
    <t>山林その他</t>
    <rPh sb="0" eb="2">
      <t>サンリン</t>
    </rPh>
    <rPh sb="4" eb="5">
      <t>タ</t>
    </rPh>
    <phoneticPr fontId="15"/>
  </si>
  <si>
    <t>㎡</t>
    <phoneticPr fontId="15"/>
  </si>
  <si>
    <t>建物</t>
    <rPh sb="0" eb="2">
      <t>タテモノ</t>
    </rPh>
    <phoneticPr fontId="15"/>
  </si>
  <si>
    <t>居宅</t>
    <rPh sb="0" eb="2">
      <t>キョタク</t>
    </rPh>
    <phoneticPr fontId="15"/>
  </si>
  <si>
    <t>合　　計</t>
    <rPh sb="0" eb="1">
      <t>ゴウ</t>
    </rPh>
    <rPh sb="3" eb="4">
      <t>ケイ</t>
    </rPh>
    <phoneticPr fontId="15"/>
  </si>
  <si>
    <t>預貯金</t>
    <rPh sb="0" eb="3">
      <t>ヨチョキン</t>
    </rPh>
    <phoneticPr fontId="15"/>
  </si>
  <si>
    <t>年間償還金額</t>
    <rPh sb="0" eb="2">
      <t>ネンカン</t>
    </rPh>
    <rPh sb="2" eb="4">
      <t>ショウカン</t>
    </rPh>
    <rPh sb="4" eb="6">
      <t>キンガク</t>
    </rPh>
    <phoneticPr fontId="15"/>
  </si>
  <si>
    <t>（注１）今回の借入額を償還期間（据置期間を除く）で除した金額を記入する。</t>
    <rPh sb="1" eb="2">
      <t>チュウ</t>
    </rPh>
    <rPh sb="4" eb="6">
      <t>コンカイ</t>
    </rPh>
    <rPh sb="7" eb="9">
      <t>カリイレ</t>
    </rPh>
    <rPh sb="9" eb="10">
      <t>ガク</t>
    </rPh>
    <rPh sb="11" eb="13">
      <t>ショウカン</t>
    </rPh>
    <rPh sb="13" eb="15">
      <t>キカン</t>
    </rPh>
    <rPh sb="16" eb="18">
      <t>スエオキ</t>
    </rPh>
    <rPh sb="18" eb="20">
      <t>キカン</t>
    </rPh>
    <rPh sb="21" eb="22">
      <t>ノゾ</t>
    </rPh>
    <rPh sb="25" eb="26">
      <t>ジョ</t>
    </rPh>
    <rPh sb="28" eb="30">
      <t>キンガク</t>
    </rPh>
    <rPh sb="31" eb="33">
      <t>キニュウ</t>
    </rPh>
    <phoneticPr fontId="15"/>
  </si>
  <si>
    <t>（注２）償還財源欄は、原則として、おおむね5年目（経営改善の目標年目）時点のものを記入する。
　　　　ただし、この間において、償還財源が最大なときがある場合はその年目のものについて記入する。</t>
    <rPh sb="1" eb="2">
      <t>チュウ</t>
    </rPh>
    <rPh sb="4" eb="6">
      <t>ショウカン</t>
    </rPh>
    <rPh sb="6" eb="8">
      <t>ザイゲン</t>
    </rPh>
    <rPh sb="8" eb="9">
      <t>ラン</t>
    </rPh>
    <rPh sb="11" eb="13">
      <t>ゲンソク</t>
    </rPh>
    <rPh sb="22" eb="24">
      <t>ネンメ</t>
    </rPh>
    <rPh sb="25" eb="27">
      <t>ケイエイ</t>
    </rPh>
    <rPh sb="27" eb="29">
      <t>カイゼン</t>
    </rPh>
    <rPh sb="30" eb="32">
      <t>モクヒョウ</t>
    </rPh>
    <rPh sb="32" eb="33">
      <t>ネン</t>
    </rPh>
    <rPh sb="33" eb="34">
      <t>メ</t>
    </rPh>
    <rPh sb="35" eb="37">
      <t>ジテン</t>
    </rPh>
    <rPh sb="41" eb="43">
      <t>キニュウ</t>
    </rPh>
    <rPh sb="57" eb="58">
      <t>カン</t>
    </rPh>
    <rPh sb="63" eb="65">
      <t>ショウカン</t>
    </rPh>
    <rPh sb="65" eb="67">
      <t>ザイゲン</t>
    </rPh>
    <rPh sb="68" eb="70">
      <t>サイダイ</t>
    </rPh>
    <rPh sb="76" eb="78">
      <t>バアイ</t>
    </rPh>
    <rPh sb="81" eb="82">
      <t>ネン</t>
    </rPh>
    <rPh sb="82" eb="83">
      <t>メ</t>
    </rPh>
    <phoneticPr fontId="15"/>
  </si>
  <si>
    <t>（注３）固定資産税台帳等で把握可能であり、添付された場合は記入不要。</t>
    <rPh sb="1" eb="2">
      <t>チュウ</t>
    </rPh>
    <rPh sb="4" eb="6">
      <t>コテイ</t>
    </rPh>
    <rPh sb="6" eb="8">
      <t>シサン</t>
    </rPh>
    <rPh sb="8" eb="9">
      <t>ゼイ</t>
    </rPh>
    <rPh sb="9" eb="11">
      <t>ダイチョウ</t>
    </rPh>
    <rPh sb="11" eb="12">
      <t>トウ</t>
    </rPh>
    <rPh sb="13" eb="15">
      <t>ハアク</t>
    </rPh>
    <rPh sb="15" eb="17">
      <t>カノウ</t>
    </rPh>
    <rPh sb="21" eb="23">
      <t>テンプ</t>
    </rPh>
    <rPh sb="26" eb="28">
      <t>バアイ</t>
    </rPh>
    <rPh sb="29" eb="31">
      <t>キニュウ</t>
    </rPh>
    <rPh sb="31" eb="33">
      <t>フヨウ</t>
    </rPh>
    <phoneticPr fontId="15"/>
  </si>
  <si>
    <t>（注４）資金の種類を問わず（当然、営農口座等による借入金を含む。）、資金の種類ごとに借入金をすべて（営
　　　　農負債以外のものを含む。）記入する。</t>
    <rPh sb="1" eb="2">
      <t>チュウ</t>
    </rPh>
    <rPh sb="4" eb="6">
      <t>シキン</t>
    </rPh>
    <rPh sb="7" eb="9">
      <t>シュルイ</t>
    </rPh>
    <rPh sb="10" eb="11">
      <t>ト</t>
    </rPh>
    <rPh sb="14" eb="16">
      <t>トウゼン</t>
    </rPh>
    <rPh sb="17" eb="19">
      <t>エイノウ</t>
    </rPh>
    <rPh sb="19" eb="21">
      <t>コウザ</t>
    </rPh>
    <rPh sb="21" eb="22">
      <t>トウ</t>
    </rPh>
    <rPh sb="25" eb="27">
      <t>カリイレ</t>
    </rPh>
    <rPh sb="27" eb="28">
      <t>キン</t>
    </rPh>
    <rPh sb="29" eb="30">
      <t>フク</t>
    </rPh>
    <rPh sb="34" eb="36">
      <t>シキン</t>
    </rPh>
    <rPh sb="37" eb="39">
      <t>シュルイ</t>
    </rPh>
    <rPh sb="42" eb="44">
      <t>カリイレ</t>
    </rPh>
    <rPh sb="44" eb="45">
      <t>キン</t>
    </rPh>
    <rPh sb="50" eb="51">
      <t>エイ</t>
    </rPh>
    <rPh sb="56" eb="57">
      <t>ノウ</t>
    </rPh>
    <rPh sb="57" eb="59">
      <t>フサイ</t>
    </rPh>
    <rPh sb="59" eb="61">
      <t>イガイ</t>
    </rPh>
    <rPh sb="65" eb="66">
      <t>フク</t>
    </rPh>
    <rPh sb="69" eb="71">
      <t>キニュウ</t>
    </rPh>
    <phoneticPr fontId="15"/>
  </si>
  <si>
    <t>　</t>
    <phoneticPr fontId="15"/>
  </si>
  <si>
    <t>合計</t>
    <rPh sb="0" eb="2">
      <t>ゴウケイ</t>
    </rPh>
    <phoneticPr fontId="11"/>
  </si>
  <si>
    <t>千円</t>
    <rPh sb="0" eb="2">
      <t>センエン</t>
    </rPh>
    <phoneticPr fontId="11"/>
  </si>
  <si>
    <t>専門分野</t>
    <rPh sb="0" eb="2">
      <t>センモン</t>
    </rPh>
    <rPh sb="2" eb="4">
      <t>ブンヤ</t>
    </rPh>
    <phoneticPr fontId="11"/>
  </si>
  <si>
    <t>区分</t>
    <rPh sb="0" eb="2">
      <t>クブン</t>
    </rPh>
    <phoneticPr fontId="11"/>
  </si>
  <si>
    <t>氏　　名</t>
    <rPh sb="0" eb="1">
      <t>シ</t>
    </rPh>
    <rPh sb="3" eb="4">
      <t>メイ</t>
    </rPh>
    <phoneticPr fontId="11"/>
  </si>
  <si>
    <t>その他</t>
    <rPh sb="2" eb="3">
      <t>タ</t>
    </rPh>
    <phoneticPr fontId="11"/>
  </si>
  <si>
    <t>月</t>
    <rPh sb="0" eb="1">
      <t>ガツ</t>
    </rPh>
    <phoneticPr fontId="11"/>
  </si>
  <si>
    <t>１　相談者基本データ</t>
    <rPh sb="2" eb="5">
      <t>ソウダンシャ</t>
    </rPh>
    <rPh sb="5" eb="7">
      <t>キホン</t>
    </rPh>
    <phoneticPr fontId="11"/>
  </si>
  <si>
    <t>フリガナ</t>
    <phoneticPr fontId="11"/>
  </si>
  <si>
    <t>代表者氏名</t>
    <rPh sb="0" eb="3">
      <t>ダイヒョウシャ</t>
    </rPh>
    <rPh sb="3" eb="5">
      <t>シメイ</t>
    </rPh>
    <phoneticPr fontId="11"/>
  </si>
  <si>
    <t>担当者</t>
    <rPh sb="0" eb="3">
      <t>タントウシャ</t>
    </rPh>
    <phoneticPr fontId="11"/>
  </si>
  <si>
    <t>部署・役職</t>
    <rPh sb="0" eb="2">
      <t>ブショ</t>
    </rPh>
    <rPh sb="3" eb="5">
      <t>ヤクショク</t>
    </rPh>
    <phoneticPr fontId="11"/>
  </si>
  <si>
    <t>住所</t>
    <phoneticPr fontId="11"/>
  </si>
  <si>
    <t>連絡先</t>
    <rPh sb="0" eb="1">
      <t>レン</t>
    </rPh>
    <rPh sb="1" eb="2">
      <t>ラク</t>
    </rPh>
    <rPh sb="2" eb="3">
      <t>サキ</t>
    </rPh>
    <phoneticPr fontId="11"/>
  </si>
  <si>
    <t>電話番号</t>
    <rPh sb="2" eb="4">
      <t>バンゴウ</t>
    </rPh>
    <phoneticPr fontId="11"/>
  </si>
  <si>
    <t>メールアドレス</t>
    <phoneticPr fontId="11"/>
  </si>
  <si>
    <t>ホームページ</t>
    <phoneticPr fontId="11"/>
  </si>
  <si>
    <t>経営区分</t>
    <rPh sb="0" eb="2">
      <t>ケイエイ</t>
    </rPh>
    <rPh sb="2" eb="4">
      <t>クブン</t>
    </rPh>
    <phoneticPr fontId="11"/>
  </si>
  <si>
    <t>個人</t>
    <rPh sb="0" eb="2">
      <t>コジン</t>
    </rPh>
    <phoneticPr fontId="11"/>
  </si>
  <si>
    <t>任意団体</t>
    <rPh sb="0" eb="2">
      <t>ニンイ</t>
    </rPh>
    <rPh sb="2" eb="4">
      <t>ダンタイ</t>
    </rPh>
    <phoneticPr fontId="11"/>
  </si>
  <si>
    <t>（</t>
    <phoneticPr fontId="11"/>
  </si>
  <si>
    <t>年</t>
    <rPh sb="0" eb="1">
      <t>ネン</t>
    </rPh>
    <phoneticPr fontId="11"/>
  </si>
  <si>
    <t>資本金</t>
    <rPh sb="0" eb="3">
      <t>シホンキン</t>
    </rPh>
    <phoneticPr fontId="11"/>
  </si>
  <si>
    <t>万円</t>
    <rPh sb="0" eb="2">
      <t>マンエン</t>
    </rPh>
    <phoneticPr fontId="11"/>
  </si>
  <si>
    <r>
      <t xml:space="preserve">家族構成又は構成員
</t>
    </r>
    <r>
      <rPr>
        <sz val="10"/>
        <rFont val="ＭＳ Ｐゴシック"/>
        <family val="3"/>
        <charset val="128"/>
      </rPr>
      <t>※農業後継者は、備考欄にその旨を記入</t>
    </r>
    <rPh sb="0" eb="2">
      <t>カゾク</t>
    </rPh>
    <rPh sb="2" eb="4">
      <t>コウセイ</t>
    </rPh>
    <rPh sb="4" eb="5">
      <t>マタ</t>
    </rPh>
    <rPh sb="6" eb="9">
      <t>コウセイイン</t>
    </rPh>
    <rPh sb="11" eb="13">
      <t>ノウギョウ</t>
    </rPh>
    <rPh sb="13" eb="16">
      <t>コウケイシャ</t>
    </rPh>
    <rPh sb="18" eb="21">
      <t>ビコウラン</t>
    </rPh>
    <rPh sb="24" eb="25">
      <t>ムネ</t>
    </rPh>
    <rPh sb="26" eb="28">
      <t>キニュウ</t>
    </rPh>
    <phoneticPr fontId="11"/>
  </si>
  <si>
    <t>年齢</t>
    <rPh sb="0" eb="2">
      <t>ネンレイ</t>
    </rPh>
    <phoneticPr fontId="11"/>
  </si>
  <si>
    <t>性別</t>
    <rPh sb="0" eb="2">
      <t>セイベツ</t>
    </rPh>
    <phoneticPr fontId="11"/>
  </si>
  <si>
    <t>農業従事日数
（法人従事日数）</t>
    <rPh sb="0" eb="2">
      <t>ノウギョウ</t>
    </rPh>
    <rPh sb="2" eb="4">
      <t>ジュウジ</t>
    </rPh>
    <rPh sb="4" eb="6">
      <t>ニッスウ</t>
    </rPh>
    <rPh sb="8" eb="10">
      <t>ホウジン</t>
    </rPh>
    <rPh sb="10" eb="12">
      <t>ジュウジ</t>
    </rPh>
    <rPh sb="12" eb="14">
      <t>ニッスウ</t>
    </rPh>
    <phoneticPr fontId="11"/>
  </si>
  <si>
    <t>役職担当</t>
    <rPh sb="0" eb="2">
      <t>ヤクショク</t>
    </rPh>
    <rPh sb="2" eb="4">
      <t>タントウ</t>
    </rPh>
    <phoneticPr fontId="11"/>
  </si>
  <si>
    <t>従業員数等</t>
    <rPh sb="0" eb="3">
      <t>ジュウギョウイン</t>
    </rPh>
    <rPh sb="3" eb="4">
      <t>スウ</t>
    </rPh>
    <rPh sb="4" eb="5">
      <t>トウ</t>
    </rPh>
    <phoneticPr fontId="11"/>
  </si>
  <si>
    <t>（常時雇用者数）</t>
    <rPh sb="1" eb="3">
      <t>ジョウジ</t>
    </rPh>
    <rPh sb="3" eb="5">
      <t>コヨウ</t>
    </rPh>
    <rPh sb="5" eb="6">
      <t>シャ</t>
    </rPh>
    <rPh sb="6" eb="7">
      <t>スウ</t>
    </rPh>
    <phoneticPr fontId="11"/>
  </si>
  <si>
    <t>名</t>
    <rPh sb="0" eb="1">
      <t>メイ</t>
    </rPh>
    <phoneticPr fontId="11"/>
  </si>
  <si>
    <t>戸</t>
    <rPh sb="0" eb="1">
      <t>コ</t>
    </rPh>
    <phoneticPr fontId="11"/>
  </si>
  <si>
    <t>（臨時雇用者数）</t>
    <rPh sb="1" eb="3">
      <t>リンジ</t>
    </rPh>
    <rPh sb="3" eb="5">
      <t>コヨウ</t>
    </rPh>
    <rPh sb="5" eb="6">
      <t>シャ</t>
    </rPh>
    <rPh sb="6" eb="7">
      <t>スウ</t>
    </rPh>
    <phoneticPr fontId="11"/>
  </si>
  <si>
    <t>直近年の収支状況等</t>
    <phoneticPr fontId="11"/>
  </si>
  <si>
    <t>農業</t>
    <rPh sb="0" eb="2">
      <t>ノウギョウ</t>
    </rPh>
    <phoneticPr fontId="11"/>
  </si>
  <si>
    <t>農業外</t>
    <rPh sb="0" eb="3">
      <t>ノウギョウガイ</t>
    </rPh>
    <phoneticPr fontId="11"/>
  </si>
  <si>
    <t>営業</t>
    <rPh sb="0" eb="2">
      <t>エイギョウ</t>
    </rPh>
    <phoneticPr fontId="11"/>
  </si>
  <si>
    <t>営業外</t>
    <rPh sb="0" eb="2">
      <t>エイギョウ</t>
    </rPh>
    <rPh sb="2" eb="3">
      <t>ガイ</t>
    </rPh>
    <phoneticPr fontId="11"/>
  </si>
  <si>
    <t>収入（Ａ）</t>
    <rPh sb="0" eb="2">
      <t>シュウニュウ</t>
    </rPh>
    <phoneticPr fontId="11"/>
  </si>
  <si>
    <t>利益・収益</t>
    <rPh sb="0" eb="2">
      <t>リエキ</t>
    </rPh>
    <rPh sb="3" eb="5">
      <t>シュウエキ</t>
    </rPh>
    <phoneticPr fontId="11"/>
  </si>
  <si>
    <t>a</t>
    <phoneticPr fontId="11"/>
  </si>
  <si>
    <t>b</t>
    <phoneticPr fontId="11"/>
  </si>
  <si>
    <t>支出（Ｂ）</t>
    <rPh sb="0" eb="2">
      <t>シシュツ</t>
    </rPh>
    <phoneticPr fontId="11"/>
  </si>
  <si>
    <t>費　　用</t>
    <rPh sb="0" eb="1">
      <t>ヒ</t>
    </rPh>
    <rPh sb="3" eb="4">
      <t>ヨウ</t>
    </rPh>
    <phoneticPr fontId="11"/>
  </si>
  <si>
    <t>c</t>
    <phoneticPr fontId="11"/>
  </si>
  <si>
    <t>所
得</t>
    <rPh sb="0" eb="1">
      <t>トコロ</t>
    </rPh>
    <rPh sb="2" eb="3">
      <t>トク</t>
    </rPh>
    <phoneticPr fontId="11"/>
  </si>
  <si>
    <t>（Ａ－Ｂ）</t>
    <phoneticPr fontId="11"/>
  </si>
  <si>
    <t>①</t>
    <phoneticPr fontId="11"/>
  </si>
  <si>
    <t>経常利益a+(b-c)</t>
    <rPh sb="0" eb="2">
      <t>ケイジョウ</t>
    </rPh>
    <rPh sb="2" eb="4">
      <t>リエキ</t>
    </rPh>
    <phoneticPr fontId="11"/>
  </si>
  <si>
    <t>税引後当期利益</t>
    <rPh sb="0" eb="1">
      <t>ゼイ</t>
    </rPh>
    <rPh sb="1" eb="2">
      <t>ヒ</t>
    </rPh>
    <rPh sb="2" eb="3">
      <t>ゴ</t>
    </rPh>
    <rPh sb="3" eb="5">
      <t>トウキ</t>
    </rPh>
    <rPh sb="5" eb="7">
      <t>リエキ</t>
    </rPh>
    <phoneticPr fontId="11"/>
  </si>
  <si>
    <t>②</t>
    <phoneticPr fontId="11"/>
  </si>
  <si>
    <t>農業に係る直近年の売上高①</t>
    <phoneticPr fontId="11"/>
  </si>
  <si>
    <t>法人の直近年の売上高②</t>
    <phoneticPr fontId="11"/>
  </si>
  <si>
    <t>農業所得割合①／②</t>
    <rPh sb="0" eb="2">
      <t>ノウギョウ</t>
    </rPh>
    <rPh sb="2" eb="4">
      <t>ショトク</t>
    </rPh>
    <rPh sb="4" eb="6">
      <t>ワリアイ</t>
    </rPh>
    <phoneticPr fontId="11"/>
  </si>
  <si>
    <t>％</t>
    <phoneticPr fontId="11"/>
  </si>
  <si>
    <t>特記事項</t>
    <rPh sb="0" eb="2">
      <t>トッキ</t>
    </rPh>
    <rPh sb="2" eb="4">
      <t>ジコウ</t>
    </rPh>
    <phoneticPr fontId="11"/>
  </si>
  <si>
    <t>法人化希望の有無</t>
    <rPh sb="0" eb="3">
      <t>ホウジンカ</t>
    </rPh>
    <rPh sb="3" eb="5">
      <t>キボウ</t>
    </rPh>
    <rPh sb="6" eb="8">
      <t>ウム</t>
    </rPh>
    <phoneticPr fontId="11"/>
  </si>
  <si>
    <t>有</t>
    <rPh sb="0" eb="1">
      <t>ア</t>
    </rPh>
    <phoneticPr fontId="11"/>
  </si>
  <si>
    <t>無</t>
    <rPh sb="0" eb="1">
      <t>ナ</t>
    </rPh>
    <phoneticPr fontId="11"/>
  </si>
  <si>
    <t>認定農業者の有無</t>
    <rPh sb="0" eb="2">
      <t>ニンテイ</t>
    </rPh>
    <rPh sb="2" eb="5">
      <t>ノウギョウシャ</t>
    </rPh>
    <rPh sb="6" eb="8">
      <t>ウム</t>
    </rPh>
    <phoneticPr fontId="11"/>
  </si>
  <si>
    <t>認定年月日</t>
    <rPh sb="0" eb="2">
      <t>ニンテイ</t>
    </rPh>
    <rPh sb="2" eb="5">
      <t>ネンガッピ</t>
    </rPh>
    <phoneticPr fontId="11"/>
  </si>
  <si>
    <t>平成
令和</t>
    <rPh sb="0" eb="2">
      <t>ヘイセイ</t>
    </rPh>
    <rPh sb="3" eb="5">
      <t>レイワ</t>
    </rPh>
    <phoneticPr fontId="11"/>
  </si>
  <si>
    <t>日）</t>
    <rPh sb="0" eb="1">
      <t>ニチ</t>
    </rPh>
    <phoneticPr fontId="11"/>
  </si>
  <si>
    <t>）</t>
    <phoneticPr fontId="11"/>
  </si>
  <si>
    <t>総合化事業計画の
認定状況</t>
    <rPh sb="0" eb="3">
      <t>ソウゴウカ</t>
    </rPh>
    <rPh sb="3" eb="5">
      <t>ジギョウ</t>
    </rPh>
    <rPh sb="5" eb="7">
      <t>ケイカク</t>
    </rPh>
    <rPh sb="9" eb="11">
      <t>ニンテイ</t>
    </rPh>
    <rPh sb="11" eb="13">
      <t>ジョウキョウ</t>
    </rPh>
    <phoneticPr fontId="11"/>
  </si>
  <si>
    <t>六次産業化の
取組状況（要約）</t>
    <rPh sb="0" eb="2">
      <t>ロクジ</t>
    </rPh>
    <rPh sb="2" eb="5">
      <t>サンギョウカ</t>
    </rPh>
    <rPh sb="7" eb="9">
      <t>トリクミ</t>
    </rPh>
    <rPh sb="9" eb="11">
      <t>ジョウキョウ</t>
    </rPh>
    <rPh sb="12" eb="14">
      <t>ヨウヤク</t>
    </rPh>
    <phoneticPr fontId="11"/>
  </si>
  <si>
    <t>（うち借地）</t>
    <rPh sb="3" eb="5">
      <t>シャクチ</t>
    </rPh>
    <phoneticPr fontId="11"/>
  </si>
  <si>
    <t>採草放牧地</t>
    <rPh sb="0" eb="2">
      <t>サイソウ</t>
    </rPh>
    <rPh sb="2" eb="5">
      <t>ホウボクチ</t>
    </rPh>
    <phoneticPr fontId="15"/>
  </si>
  <si>
    <t>営農作物等</t>
    <rPh sb="0" eb="2">
      <t>エイノウ</t>
    </rPh>
    <rPh sb="2" eb="4">
      <t>サクモツ</t>
    </rPh>
    <rPh sb="4" eb="5">
      <t>ナド</t>
    </rPh>
    <phoneticPr fontId="11"/>
  </si>
  <si>
    <t>作目名</t>
    <rPh sb="0" eb="2">
      <t>サクモク</t>
    </rPh>
    <rPh sb="2" eb="3">
      <t>メイ</t>
    </rPh>
    <phoneticPr fontId="11"/>
  </si>
  <si>
    <t>作付面積</t>
    <rPh sb="0" eb="2">
      <t>サクツ</t>
    </rPh>
    <rPh sb="2" eb="4">
      <t>メンセキ</t>
    </rPh>
    <phoneticPr fontId="11"/>
  </si>
  <si>
    <t>生産量</t>
    <rPh sb="0" eb="3">
      <t>セイサンリョウ</t>
    </rPh>
    <phoneticPr fontId="11"/>
  </si>
  <si>
    <t>㎡</t>
    <phoneticPr fontId="11"/>
  </si>
  <si>
    <t>㌧</t>
    <phoneticPr fontId="11"/>
  </si>
  <si>
    <t>特定作業受託</t>
    <rPh sb="0" eb="2">
      <t>トクテイ</t>
    </rPh>
    <rPh sb="2" eb="4">
      <t>サギョウ</t>
    </rPh>
    <rPh sb="4" eb="6">
      <t>ジュタク</t>
    </rPh>
    <phoneticPr fontId="15"/>
  </si>
  <si>
    <t>作目</t>
    <rPh sb="0" eb="2">
      <t>サクモク</t>
    </rPh>
    <phoneticPr fontId="11"/>
  </si>
  <si>
    <t>作業</t>
    <rPh sb="0" eb="2">
      <t>サギョウ</t>
    </rPh>
    <phoneticPr fontId="11"/>
  </si>
  <si>
    <t>作業受託面積</t>
    <rPh sb="0" eb="2">
      <t>サギョウ</t>
    </rPh>
    <rPh sb="2" eb="4">
      <t>ジュタク</t>
    </rPh>
    <rPh sb="4" eb="6">
      <t>メンセキ</t>
    </rPh>
    <phoneticPr fontId="11"/>
  </si>
  <si>
    <t>作業受託</t>
    <rPh sb="0" eb="2">
      <t>サギョウ</t>
    </rPh>
    <rPh sb="2" eb="4">
      <t>ジュタク</t>
    </rPh>
    <phoneticPr fontId="15"/>
  </si>
  <si>
    <t>施設</t>
    <rPh sb="0" eb="2">
      <t>シセツ</t>
    </rPh>
    <phoneticPr fontId="15"/>
  </si>
  <si>
    <t>施設名</t>
    <rPh sb="0" eb="2">
      <t>シセツ</t>
    </rPh>
    <rPh sb="2" eb="3">
      <t>メイ</t>
    </rPh>
    <phoneticPr fontId="11"/>
  </si>
  <si>
    <t>規模面積</t>
    <rPh sb="0" eb="2">
      <t>キボ</t>
    </rPh>
    <rPh sb="2" eb="4">
      <t>メンセキ</t>
    </rPh>
    <phoneticPr fontId="11"/>
  </si>
  <si>
    <t>棟</t>
    <rPh sb="0" eb="1">
      <t>トウ</t>
    </rPh>
    <phoneticPr fontId="15"/>
  </si>
  <si>
    <t>機械</t>
    <rPh sb="0" eb="2">
      <t>キカイ</t>
    </rPh>
    <phoneticPr fontId="15"/>
  </si>
  <si>
    <t>機械名</t>
    <rPh sb="0" eb="2">
      <t>キカイ</t>
    </rPh>
    <rPh sb="2" eb="3">
      <t>メイ</t>
    </rPh>
    <phoneticPr fontId="11"/>
  </si>
  <si>
    <t>形式、性能及びその台数</t>
    <rPh sb="0" eb="2">
      <t>ケイシキ</t>
    </rPh>
    <rPh sb="3" eb="5">
      <t>セイノウ</t>
    </rPh>
    <rPh sb="5" eb="6">
      <t>オヨ</t>
    </rPh>
    <rPh sb="9" eb="11">
      <t>ダイスウ</t>
    </rPh>
    <phoneticPr fontId="11"/>
  </si>
  <si>
    <t>台</t>
    <rPh sb="0" eb="1">
      <t>ダイ</t>
    </rPh>
    <phoneticPr fontId="15"/>
  </si>
  <si>
    <t>常時飼養家畜</t>
    <rPh sb="0" eb="2">
      <t>ジョウジ</t>
    </rPh>
    <rPh sb="2" eb="4">
      <t>シヨウ</t>
    </rPh>
    <rPh sb="4" eb="6">
      <t>カチク</t>
    </rPh>
    <phoneticPr fontId="15"/>
  </si>
  <si>
    <t>種類</t>
    <rPh sb="0" eb="2">
      <t>シュルイ</t>
    </rPh>
    <phoneticPr fontId="11"/>
  </si>
  <si>
    <t>頭、羽</t>
    <rPh sb="0" eb="1">
      <t>トウ</t>
    </rPh>
    <rPh sb="2" eb="3">
      <t>ハネ</t>
    </rPh>
    <phoneticPr fontId="11"/>
  </si>
  <si>
    <t>参考事項</t>
    <rPh sb="0" eb="2">
      <t>サンコウ</t>
    </rPh>
    <rPh sb="2" eb="4">
      <t>ジコウ</t>
    </rPh>
    <phoneticPr fontId="15"/>
  </si>
  <si>
    <t>経営改善・診断</t>
    <rPh sb="0" eb="2">
      <t>ケイエイ</t>
    </rPh>
    <rPh sb="2" eb="4">
      <t>カイゼン</t>
    </rPh>
    <rPh sb="5" eb="7">
      <t>シンダン</t>
    </rPh>
    <phoneticPr fontId="11"/>
  </si>
  <si>
    <t>法人化</t>
    <rPh sb="0" eb="2">
      <t>ホウジン</t>
    </rPh>
    <rPh sb="2" eb="3">
      <t>カ</t>
    </rPh>
    <phoneticPr fontId="11"/>
  </si>
  <si>
    <t>税務・財務</t>
    <rPh sb="0" eb="2">
      <t>ゼイム</t>
    </rPh>
    <rPh sb="3" eb="5">
      <t>ザイム</t>
    </rPh>
    <phoneticPr fontId="11"/>
  </si>
  <si>
    <t>新規就農</t>
    <rPh sb="0" eb="2">
      <t>シンキ</t>
    </rPh>
    <rPh sb="2" eb="4">
      <t>シュウノウ</t>
    </rPh>
    <phoneticPr fontId="11"/>
  </si>
  <si>
    <t>規模拡大・集積</t>
    <phoneticPr fontId="11"/>
  </si>
  <si>
    <t>施設整備</t>
    <rPh sb="0" eb="2">
      <t>シセツ</t>
    </rPh>
    <rPh sb="2" eb="4">
      <t>セイビ</t>
    </rPh>
    <phoneticPr fontId="11"/>
  </si>
  <si>
    <t>ＩＴ・情報化</t>
    <rPh sb="3" eb="5">
      <t>ジョウホウ</t>
    </rPh>
    <rPh sb="5" eb="6">
      <t>カ</t>
    </rPh>
    <phoneticPr fontId="11"/>
  </si>
  <si>
    <t>生産技術・技能</t>
    <rPh sb="0" eb="2">
      <t>セイサン</t>
    </rPh>
    <rPh sb="2" eb="4">
      <t>ギジュツ</t>
    </rPh>
    <rPh sb="5" eb="7">
      <t>ギノウ</t>
    </rPh>
    <phoneticPr fontId="11"/>
  </si>
  <si>
    <t>雇用・労務</t>
    <phoneticPr fontId="11"/>
  </si>
  <si>
    <t>経営継承・相続</t>
    <phoneticPr fontId="11"/>
  </si>
  <si>
    <t>金融・融資</t>
    <phoneticPr fontId="11"/>
  </si>
  <si>
    <t>法律問題</t>
    <phoneticPr fontId="11"/>
  </si>
  <si>
    <t>販路拡大・販促</t>
    <phoneticPr fontId="11"/>
  </si>
  <si>
    <t>農業参入</t>
    <phoneticPr fontId="11"/>
  </si>
  <si>
    <t>集落営農</t>
    <phoneticPr fontId="11"/>
  </si>
  <si>
    <t>項目</t>
    <rPh sb="0" eb="2">
      <t>コウモク</t>
    </rPh>
    <phoneticPr fontId="15"/>
  </si>
  <si>
    <t>状況</t>
    <rPh sb="0" eb="2">
      <t>ジョウキョウ</t>
    </rPh>
    <phoneticPr fontId="15"/>
  </si>
  <si>
    <t>診断結果・問題・課題点（その改善策）</t>
    <rPh sb="0" eb="2">
      <t>シンダン</t>
    </rPh>
    <rPh sb="2" eb="4">
      <t>ケッカ</t>
    </rPh>
    <rPh sb="5" eb="7">
      <t>モンダイ</t>
    </rPh>
    <rPh sb="8" eb="10">
      <t>カダイ</t>
    </rPh>
    <rPh sb="10" eb="11">
      <t>テン</t>
    </rPh>
    <rPh sb="14" eb="17">
      <t>カイゼンサク</t>
    </rPh>
    <phoneticPr fontId="15"/>
  </si>
  <si>
    <t>経営内容</t>
    <rPh sb="0" eb="2">
      <t>ケイエイ</t>
    </rPh>
    <rPh sb="2" eb="4">
      <t>ナイヨウ</t>
    </rPh>
    <phoneticPr fontId="15"/>
  </si>
  <si>
    <t>特に問題なし</t>
    <rPh sb="0" eb="1">
      <t>トク</t>
    </rPh>
    <rPh sb="2" eb="4">
      <t>モンダイ</t>
    </rPh>
    <phoneticPr fontId="15"/>
  </si>
  <si>
    <t>問題・課題あり</t>
    <rPh sb="0" eb="2">
      <t>モンダイ</t>
    </rPh>
    <rPh sb="3" eb="5">
      <t>カダイ</t>
    </rPh>
    <phoneticPr fontId="15"/>
  </si>
  <si>
    <t>経営規模</t>
    <rPh sb="0" eb="2">
      <t>ケイエイ</t>
    </rPh>
    <rPh sb="2" eb="4">
      <t>キボ</t>
    </rPh>
    <phoneticPr fontId="15"/>
  </si>
  <si>
    <t>機械・施設</t>
    <rPh sb="0" eb="2">
      <t>キカイ</t>
    </rPh>
    <rPh sb="3" eb="5">
      <t>シセツ</t>
    </rPh>
    <phoneticPr fontId="15"/>
  </si>
  <si>
    <t>単収・品質・
単価・コスト</t>
    <rPh sb="0" eb="1">
      <t>タン</t>
    </rPh>
    <rPh sb="1" eb="2">
      <t>シュウ</t>
    </rPh>
    <rPh sb="3" eb="5">
      <t>ヒンシツ</t>
    </rPh>
    <rPh sb="7" eb="9">
      <t>タンカ</t>
    </rPh>
    <phoneticPr fontId="15"/>
  </si>
  <si>
    <t>雇用・労働力</t>
    <rPh sb="0" eb="2">
      <t>コヨウ</t>
    </rPh>
    <rPh sb="3" eb="6">
      <t>ロウドウリョク</t>
    </rPh>
    <phoneticPr fontId="15"/>
  </si>
  <si>
    <t>生産技術</t>
    <rPh sb="0" eb="2">
      <t>セイサン</t>
    </rPh>
    <rPh sb="2" eb="4">
      <t>ギジュツ</t>
    </rPh>
    <phoneticPr fontId="15"/>
  </si>
  <si>
    <t>販売方法</t>
    <rPh sb="0" eb="2">
      <t>ハンバイ</t>
    </rPh>
    <rPh sb="2" eb="4">
      <t>ホウホウ</t>
    </rPh>
    <phoneticPr fontId="15"/>
  </si>
  <si>
    <t>加工流通</t>
    <rPh sb="0" eb="2">
      <t>カコウ</t>
    </rPh>
    <rPh sb="2" eb="4">
      <t>リュウツウ</t>
    </rPh>
    <phoneticPr fontId="15"/>
  </si>
  <si>
    <t>家計費
（個人）</t>
    <rPh sb="0" eb="3">
      <t>カケイヒ</t>
    </rPh>
    <rPh sb="5" eb="7">
      <t>コジン</t>
    </rPh>
    <phoneticPr fontId="15"/>
  </si>
  <si>
    <t>その他</t>
    <rPh sb="0" eb="3">
      <t>ソノタ</t>
    </rPh>
    <phoneticPr fontId="15"/>
  </si>
  <si>
    <t>経営改善等の目標</t>
    <rPh sb="0" eb="2">
      <t>ケイエイ</t>
    </rPh>
    <rPh sb="2" eb="4">
      <t>カイゼン</t>
    </rPh>
    <rPh sb="4" eb="5">
      <t>トウ</t>
    </rPh>
    <rPh sb="6" eb="8">
      <t>モクヒョウ</t>
    </rPh>
    <phoneticPr fontId="11"/>
  </si>
  <si>
    <t>経営課題・改善方針等</t>
    <rPh sb="2" eb="4">
      <t>カダイ</t>
    </rPh>
    <rPh sb="5" eb="7">
      <t>カイゼン</t>
    </rPh>
    <rPh sb="7" eb="9">
      <t>ホウシン</t>
    </rPh>
    <rPh sb="9" eb="10">
      <t>トウ</t>
    </rPh>
    <phoneticPr fontId="11"/>
  </si>
  <si>
    <t>経営課題</t>
    <rPh sb="0" eb="2">
      <t>ケイエイ</t>
    </rPh>
    <rPh sb="2" eb="4">
      <t>カダイ</t>
    </rPh>
    <phoneticPr fontId="11"/>
  </si>
  <si>
    <t>経営課題の
改善方針等</t>
    <rPh sb="0" eb="2">
      <t>ケイエイ</t>
    </rPh>
    <rPh sb="2" eb="4">
      <t>カダイ</t>
    </rPh>
    <rPh sb="6" eb="8">
      <t>カイゼン</t>
    </rPh>
    <rPh sb="8" eb="10">
      <t>ホウシン</t>
    </rPh>
    <rPh sb="10" eb="11">
      <t>トウ</t>
    </rPh>
    <phoneticPr fontId="11"/>
  </si>
  <si>
    <t>経営改善を図るための支援内容</t>
    <rPh sb="10" eb="12">
      <t>シエン</t>
    </rPh>
    <phoneticPr fontId="11"/>
  </si>
  <si>
    <t>経営改善の見直し及び改善方針等の見直し</t>
    <rPh sb="0" eb="2">
      <t>ケイエイ</t>
    </rPh>
    <rPh sb="2" eb="4">
      <t>カイゼン</t>
    </rPh>
    <rPh sb="5" eb="7">
      <t>ミナオ</t>
    </rPh>
    <rPh sb="8" eb="9">
      <t>オヨ</t>
    </rPh>
    <rPh sb="10" eb="12">
      <t>カイゼン</t>
    </rPh>
    <rPh sb="12" eb="14">
      <t>ホウシン</t>
    </rPh>
    <rPh sb="14" eb="15">
      <t>トウ</t>
    </rPh>
    <rPh sb="16" eb="18">
      <t>ミナオ</t>
    </rPh>
    <phoneticPr fontId="11"/>
  </si>
  <si>
    <t>留意事項等</t>
    <rPh sb="0" eb="2">
      <t>リュウイ</t>
    </rPh>
    <rPh sb="2" eb="4">
      <t>ジコウ</t>
    </rPh>
    <rPh sb="4" eb="5">
      <t>トウ</t>
    </rPh>
    <phoneticPr fontId="11"/>
  </si>
  <si>
    <t>支援チーム</t>
    <rPh sb="0" eb="2">
      <t>シエン</t>
    </rPh>
    <phoneticPr fontId="11"/>
  </si>
  <si>
    <t>責任者</t>
    <rPh sb="0" eb="3">
      <t>セキニンシャ</t>
    </rPh>
    <phoneticPr fontId="11"/>
  </si>
  <si>
    <t>所属（役職）</t>
    <rPh sb="0" eb="2">
      <t>ショゾク</t>
    </rPh>
    <rPh sb="3" eb="5">
      <t>ヤクショク</t>
    </rPh>
    <phoneticPr fontId="11"/>
  </si>
  <si>
    <t>支援内容</t>
    <rPh sb="0" eb="2">
      <t>シエン</t>
    </rPh>
    <rPh sb="2" eb="4">
      <t>ナイヨウ</t>
    </rPh>
    <phoneticPr fontId="11"/>
  </si>
  <si>
    <t>伴走支援実施状況等</t>
    <rPh sb="0" eb="2">
      <t>バンソウ</t>
    </rPh>
    <rPh sb="2" eb="4">
      <t>シエン</t>
    </rPh>
    <rPh sb="4" eb="6">
      <t>ジッシ</t>
    </rPh>
    <rPh sb="6" eb="8">
      <t>ジョウキョウ</t>
    </rPh>
    <rPh sb="8" eb="9">
      <t>トウ</t>
    </rPh>
    <phoneticPr fontId="11"/>
  </si>
  <si>
    <t>支援実施日</t>
    <rPh sb="0" eb="2">
      <t>シエン</t>
    </rPh>
    <rPh sb="2" eb="4">
      <t>ジッシ</t>
    </rPh>
    <rPh sb="4" eb="5">
      <t>ビ</t>
    </rPh>
    <phoneticPr fontId="11"/>
  </si>
  <si>
    <t>支援チームメンバー</t>
    <rPh sb="0" eb="2">
      <t>シエン</t>
    </rPh>
    <phoneticPr fontId="11"/>
  </si>
  <si>
    <t>伴走支援における留意事項等</t>
    <rPh sb="0" eb="2">
      <t>バンソウ</t>
    </rPh>
    <rPh sb="2" eb="4">
      <t>シエン</t>
    </rPh>
    <rPh sb="8" eb="10">
      <t>リュウイ</t>
    </rPh>
    <rPh sb="10" eb="12">
      <t>ジコウ</t>
    </rPh>
    <rPh sb="12" eb="13">
      <t>トウ</t>
    </rPh>
    <phoneticPr fontId="11"/>
  </si>
  <si>
    <t>日</t>
  </si>
  <si>
    <t>平地農業地域</t>
    <rPh sb="0" eb="2">
      <t>ヘイチ</t>
    </rPh>
    <rPh sb="2" eb="4">
      <t>ノウギョウ</t>
    </rPh>
    <rPh sb="4" eb="6">
      <t>チイキ</t>
    </rPh>
    <phoneticPr fontId="11"/>
  </si>
  <si>
    <t>都市的地域</t>
    <rPh sb="0" eb="2">
      <t>トシ</t>
    </rPh>
    <rPh sb="2" eb="3">
      <t>テキ</t>
    </rPh>
    <rPh sb="3" eb="5">
      <t>チイキ</t>
    </rPh>
    <phoneticPr fontId="11"/>
  </si>
  <si>
    <t>中間農業地域</t>
    <rPh sb="0" eb="2">
      <t>チュウカン</t>
    </rPh>
    <rPh sb="2" eb="4">
      <t>ノウギョウ</t>
    </rPh>
    <rPh sb="4" eb="6">
      <t>チイキ</t>
    </rPh>
    <phoneticPr fontId="11"/>
  </si>
  <si>
    <t>山間農業地域</t>
    <rPh sb="0" eb="2">
      <t>サンカン</t>
    </rPh>
    <rPh sb="2" eb="4">
      <t>ノウギョウ</t>
    </rPh>
    <rPh sb="4" eb="6">
      <t>チイキ</t>
    </rPh>
    <phoneticPr fontId="11"/>
  </si>
  <si>
    <t>農業地域類型区分①
（主たる営農地域）</t>
    <rPh sb="0" eb="2">
      <t>ノウギョウ</t>
    </rPh>
    <rPh sb="2" eb="4">
      <t>チイキ</t>
    </rPh>
    <rPh sb="4" eb="6">
      <t>ルイケイ</t>
    </rPh>
    <rPh sb="6" eb="8">
      <t>クブン</t>
    </rPh>
    <rPh sb="11" eb="12">
      <t>シュ</t>
    </rPh>
    <rPh sb="14" eb="16">
      <t>エイノウ</t>
    </rPh>
    <rPh sb="16" eb="18">
      <t>チイキ</t>
    </rPh>
    <phoneticPr fontId="11"/>
  </si>
  <si>
    <t>農業地域類型区分②
（主たる営農地域）</t>
    <rPh sb="0" eb="2">
      <t>ノウギョウ</t>
    </rPh>
    <rPh sb="2" eb="4">
      <t>チイキ</t>
    </rPh>
    <rPh sb="4" eb="6">
      <t>ルイケイ</t>
    </rPh>
    <rPh sb="6" eb="8">
      <t>クブン</t>
    </rPh>
    <rPh sb="11" eb="12">
      <t>シュ</t>
    </rPh>
    <rPh sb="14" eb="16">
      <t>エイノウ</t>
    </rPh>
    <rPh sb="16" eb="18">
      <t>チイキ</t>
    </rPh>
    <phoneticPr fontId="11"/>
  </si>
  <si>
    <t>水田型</t>
    <rPh sb="0" eb="2">
      <t>スイデン</t>
    </rPh>
    <rPh sb="2" eb="3">
      <t>ガタ</t>
    </rPh>
    <phoneticPr fontId="11"/>
  </si>
  <si>
    <t>田畑型</t>
    <rPh sb="0" eb="2">
      <t>デンパタ</t>
    </rPh>
    <rPh sb="2" eb="3">
      <t>ガタ</t>
    </rPh>
    <phoneticPr fontId="11"/>
  </si>
  <si>
    <t>畑地型</t>
    <rPh sb="0" eb="2">
      <t>ハタチ</t>
    </rPh>
    <rPh sb="2" eb="3">
      <t>ガタ</t>
    </rPh>
    <phoneticPr fontId="11"/>
  </si>
  <si>
    <t>稲作</t>
    <rPh sb="0" eb="2">
      <t>イナサク</t>
    </rPh>
    <phoneticPr fontId="11"/>
  </si>
  <si>
    <t>露地野菜</t>
    <rPh sb="0" eb="2">
      <t>ロジ</t>
    </rPh>
    <rPh sb="2" eb="4">
      <t>ヤサイ</t>
    </rPh>
    <phoneticPr fontId="11"/>
  </si>
  <si>
    <t>肉用牛</t>
    <rPh sb="0" eb="3">
      <t>ニクヨウギュウ</t>
    </rPh>
    <phoneticPr fontId="11"/>
  </si>
  <si>
    <t>養鶏</t>
    <rPh sb="0" eb="2">
      <t>ヨウケイ</t>
    </rPh>
    <phoneticPr fontId="11"/>
  </si>
  <si>
    <t>複合経営</t>
    <rPh sb="0" eb="2">
      <t>フクゴウ</t>
    </rPh>
    <rPh sb="2" eb="4">
      <t>ケイエイ</t>
    </rPh>
    <phoneticPr fontId="11"/>
  </si>
  <si>
    <t>個人の場合</t>
    <rPh sb="0" eb="2">
      <t>コジン</t>
    </rPh>
    <rPh sb="3" eb="5">
      <t>バアイ</t>
    </rPh>
    <phoneticPr fontId="11"/>
  </si>
  <si>
    <t>法人の場合</t>
    <rPh sb="0" eb="2">
      <t>ホウジン</t>
    </rPh>
    <rPh sb="3" eb="5">
      <t>バアイ</t>
    </rPh>
    <phoneticPr fontId="11"/>
  </si>
  <si>
    <t>法人設立年月</t>
    <rPh sb="0" eb="2">
      <t>ホウジン</t>
    </rPh>
    <rPh sb="2" eb="4">
      <t>セツリツ</t>
    </rPh>
    <rPh sb="4" eb="6">
      <t>ネンゲツ</t>
    </rPh>
    <phoneticPr fontId="11"/>
  </si>
  <si>
    <t>就農年月</t>
    <rPh sb="0" eb="2">
      <t>シュウノウ</t>
    </rPh>
    <rPh sb="2" eb="4">
      <t>ネンゲツ</t>
    </rPh>
    <phoneticPr fontId="11"/>
  </si>
  <si>
    <t>認定新規就農者の有無</t>
    <rPh sb="0" eb="2">
      <t>ニンテイ</t>
    </rPh>
    <rPh sb="2" eb="4">
      <t>シンキ</t>
    </rPh>
    <rPh sb="4" eb="6">
      <t>シュウノウ</t>
    </rPh>
    <rPh sb="6" eb="7">
      <t>シャ</t>
    </rPh>
    <rPh sb="8" eb="10">
      <t>ウム</t>
    </rPh>
    <phoneticPr fontId="11"/>
  </si>
  <si>
    <t>就農年数</t>
    <rPh sb="0" eb="2">
      <t>シュウノウ</t>
    </rPh>
    <rPh sb="2" eb="4">
      <t>ネンスウ</t>
    </rPh>
    <phoneticPr fontId="11"/>
  </si>
  <si>
    <t>年目</t>
    <rPh sb="0" eb="2">
      <t>ネンメ</t>
    </rPh>
    <phoneticPr fontId="11"/>
  </si>
  <si>
    <t>月</t>
    <rPh sb="0" eb="1">
      <t>ツキ</t>
    </rPh>
    <phoneticPr fontId="11"/>
  </si>
  <si>
    <t>作成・更新
年月日</t>
    <rPh sb="0" eb="2">
      <t>サクセイ</t>
    </rPh>
    <rPh sb="3" eb="5">
      <t>コウシン</t>
    </rPh>
    <rPh sb="6" eb="9">
      <t>ネンガッピ</t>
    </rPh>
    <phoneticPr fontId="11"/>
  </si>
  <si>
    <t>円滑な経営継承</t>
    <rPh sb="0" eb="2">
      <t>エンカツ</t>
    </rPh>
    <rPh sb="3" eb="5">
      <t>ケイエイ</t>
    </rPh>
    <rPh sb="5" eb="7">
      <t>ケイショウ</t>
    </rPh>
    <phoneticPr fontId="11"/>
  </si>
  <si>
    <t>農業経営改善計画の目標達成</t>
    <rPh sb="0" eb="2">
      <t>ノウギョウ</t>
    </rPh>
    <rPh sb="2" eb="4">
      <t>ケイエイ</t>
    </rPh>
    <rPh sb="4" eb="6">
      <t>カイゼン</t>
    </rPh>
    <rPh sb="6" eb="8">
      <t>ケイカク</t>
    </rPh>
    <rPh sb="9" eb="11">
      <t>モクヒョウ</t>
    </rPh>
    <rPh sb="11" eb="13">
      <t>タッセイ</t>
    </rPh>
    <phoneticPr fontId="11"/>
  </si>
  <si>
    <t>農業経営の法人化</t>
    <rPh sb="0" eb="2">
      <t>ノウギョウ</t>
    </rPh>
    <rPh sb="2" eb="4">
      <t>ケイエイ</t>
    </rPh>
    <rPh sb="5" eb="7">
      <t>ホウジン</t>
    </rPh>
    <rPh sb="7" eb="8">
      <t>カ</t>
    </rPh>
    <phoneticPr fontId="11"/>
  </si>
  <si>
    <t>新規就農者の定着促進</t>
    <rPh sb="0" eb="2">
      <t>シンキ</t>
    </rPh>
    <rPh sb="2" eb="4">
      <t>シュウノウ</t>
    </rPh>
    <rPh sb="4" eb="5">
      <t>シャ</t>
    </rPh>
    <rPh sb="6" eb="8">
      <t>テイチャク</t>
    </rPh>
    <rPh sb="8" eb="10">
      <t>ソクシン</t>
    </rPh>
    <phoneticPr fontId="11"/>
  </si>
  <si>
    <t>補助事業（目標達成）</t>
    <rPh sb="0" eb="2">
      <t>ホジョ</t>
    </rPh>
    <rPh sb="2" eb="4">
      <t>ジギョウ</t>
    </rPh>
    <rPh sb="5" eb="7">
      <t>モクヒョウ</t>
    </rPh>
    <rPh sb="7" eb="9">
      <t>タッセイ</t>
    </rPh>
    <phoneticPr fontId="11"/>
  </si>
  <si>
    <t>最終目標</t>
    <rPh sb="0" eb="2">
      <t>サイシュウ</t>
    </rPh>
    <rPh sb="2" eb="4">
      <t>モクヒョウ</t>
    </rPh>
    <phoneticPr fontId="11"/>
  </si>
  <si>
    <t>当該年度の目標
（定量目標）</t>
    <rPh sb="0" eb="2">
      <t>トウガイ</t>
    </rPh>
    <rPh sb="2" eb="4">
      <t>ネンド</t>
    </rPh>
    <rPh sb="5" eb="7">
      <t>モクヒョウ</t>
    </rPh>
    <rPh sb="9" eb="11">
      <t>テイリョウ</t>
    </rPh>
    <rPh sb="11" eb="13">
      <t>モクヒョウ</t>
    </rPh>
    <phoneticPr fontId="11"/>
  </si>
  <si>
    <t>達成</t>
    <rPh sb="0" eb="2">
      <t>タッセイ</t>
    </rPh>
    <phoneticPr fontId="15"/>
  </si>
  <si>
    <t>未達成</t>
    <rPh sb="0" eb="1">
      <t>ミ</t>
    </rPh>
    <rPh sb="1" eb="3">
      <t>タッセイ</t>
    </rPh>
    <phoneticPr fontId="15"/>
  </si>
  <si>
    <t>取組中
（　年目）</t>
    <rPh sb="0" eb="3">
      <t>トリクミチュウ</t>
    </rPh>
    <rPh sb="6" eb="8">
      <t>ネンメ</t>
    </rPh>
    <phoneticPr fontId="15"/>
  </si>
  <si>
    <t>当該年度において経営戦略目標は達成できたか</t>
    <rPh sb="0" eb="2">
      <t>トウガイ</t>
    </rPh>
    <rPh sb="2" eb="4">
      <t>ネンド</t>
    </rPh>
    <rPh sb="8" eb="10">
      <t>ケイエイ</t>
    </rPh>
    <rPh sb="10" eb="12">
      <t>センリャク</t>
    </rPh>
    <rPh sb="12" eb="14">
      <t>モクヒョウ</t>
    </rPh>
    <rPh sb="15" eb="17">
      <t>タッセイ</t>
    </rPh>
    <phoneticPr fontId="11"/>
  </si>
  <si>
    <t>満足</t>
    <rPh sb="0" eb="2">
      <t>マンゾク</t>
    </rPh>
    <phoneticPr fontId="15"/>
  </si>
  <si>
    <t>やや満足</t>
    <rPh sb="2" eb="4">
      <t>マンゾク</t>
    </rPh>
    <phoneticPr fontId="15"/>
  </si>
  <si>
    <t>やや不満</t>
    <rPh sb="2" eb="4">
      <t>フマン</t>
    </rPh>
    <phoneticPr fontId="15"/>
  </si>
  <si>
    <t>確認日</t>
    <rPh sb="0" eb="2">
      <t>カクニン</t>
    </rPh>
    <phoneticPr fontId="11"/>
  </si>
  <si>
    <t>目標達成
予定年度</t>
    <rPh sb="0" eb="2">
      <t>モクヒョウ</t>
    </rPh>
    <rPh sb="2" eb="4">
      <t>タッセイ</t>
    </rPh>
    <rPh sb="5" eb="7">
      <t>ヨテイ</t>
    </rPh>
    <rPh sb="7" eb="9">
      <t>ネンド</t>
    </rPh>
    <phoneticPr fontId="11"/>
  </si>
  <si>
    <t>継続している</t>
    <rPh sb="0" eb="2">
      <t>ケイゾク</t>
    </rPh>
    <phoneticPr fontId="15"/>
  </si>
  <si>
    <t>離農している</t>
    <rPh sb="0" eb="2">
      <t>リノウ</t>
    </rPh>
    <phoneticPr fontId="15"/>
  </si>
  <si>
    <t>令和</t>
    <rPh sb="0" eb="2">
      <t>レイワ</t>
    </rPh>
    <phoneticPr fontId="11"/>
  </si>
  <si>
    <t>年度</t>
    <rPh sb="0" eb="2">
      <t>ネンド</t>
    </rPh>
    <phoneticPr fontId="11"/>
  </si>
  <si>
    <t>就農から５年目の営農の継続状況</t>
    <rPh sb="0" eb="2">
      <t>シュウノウ</t>
    </rPh>
    <rPh sb="5" eb="7">
      <t>ネンメ</t>
    </rPh>
    <rPh sb="6" eb="7">
      <t>メ</t>
    </rPh>
    <rPh sb="8" eb="10">
      <t>エイノウ</t>
    </rPh>
    <rPh sb="11" eb="13">
      <t>ケイゾク</t>
    </rPh>
    <rPh sb="13" eb="15">
      <t>ジョウキョウ</t>
    </rPh>
    <phoneticPr fontId="11"/>
  </si>
  <si>
    <t>就農から５年目に当たる年度</t>
    <rPh sb="0" eb="2">
      <t>シュウノウ</t>
    </rPh>
    <rPh sb="5" eb="7">
      <t>ネンメ</t>
    </rPh>
    <rPh sb="6" eb="7">
      <t>メ</t>
    </rPh>
    <phoneticPr fontId="11"/>
  </si>
  <si>
    <t>不満</t>
    <rPh sb="0" eb="2">
      <t>フマン</t>
    </rPh>
    <phoneticPr fontId="15"/>
  </si>
  <si>
    <t>相談経緯や具体的な相談内容</t>
    <rPh sb="0" eb="2">
      <t>ソウダン</t>
    </rPh>
    <rPh sb="2" eb="4">
      <t>ケイイ</t>
    </rPh>
    <rPh sb="5" eb="8">
      <t>グタイテキ</t>
    </rPh>
    <rPh sb="9" eb="11">
      <t>ソウダン</t>
    </rPh>
    <rPh sb="11" eb="13">
      <t>ナイヨウ</t>
    </rPh>
    <phoneticPr fontId="11"/>
  </si>
  <si>
    <t>２　経営診断</t>
    <rPh sb="2" eb="4">
      <t>ケイエイ</t>
    </rPh>
    <rPh sb="4" eb="6">
      <t>シンダン</t>
    </rPh>
    <phoneticPr fontId="11"/>
  </si>
  <si>
    <t>３　経営戦略</t>
    <rPh sb="2" eb="4">
      <t>ケイエイ</t>
    </rPh>
    <rPh sb="4" eb="6">
      <t>センリャク</t>
    </rPh>
    <phoneticPr fontId="11"/>
  </si>
  <si>
    <t>４　支援チーム派遣</t>
    <rPh sb="2" eb="4">
      <t>シエン</t>
    </rPh>
    <rPh sb="7" eb="9">
      <t>ハケン</t>
    </rPh>
    <phoneticPr fontId="11"/>
  </si>
  <si>
    <t>青色申告の有無</t>
    <rPh sb="0" eb="2">
      <t>アオイロ</t>
    </rPh>
    <rPh sb="2" eb="4">
      <t>シンコク</t>
    </rPh>
    <rPh sb="5" eb="7">
      <t>ウム</t>
    </rPh>
    <phoneticPr fontId="11"/>
  </si>
  <si>
    <t>青色申告は行っているか</t>
    <rPh sb="0" eb="2">
      <t>アオイロ</t>
    </rPh>
    <rPh sb="2" eb="4">
      <t>シンコク</t>
    </rPh>
    <rPh sb="5" eb="6">
      <t>オコナ</t>
    </rPh>
    <phoneticPr fontId="11"/>
  </si>
  <si>
    <t>行っている</t>
    <rPh sb="0" eb="1">
      <t>オコナ</t>
    </rPh>
    <phoneticPr fontId="15"/>
  </si>
  <si>
    <t>行っていない</t>
    <rPh sb="0" eb="1">
      <t>オコナ</t>
    </rPh>
    <phoneticPr fontId="15"/>
  </si>
  <si>
    <t>（要因：　　　　　　　　　　）</t>
    <rPh sb="1" eb="3">
      <t>ヨウイン</t>
    </rPh>
    <phoneticPr fontId="11"/>
  </si>
  <si>
    <t>満足度の理由</t>
    <rPh sb="0" eb="3">
      <t>マンゾクド</t>
    </rPh>
    <rPh sb="4" eb="6">
      <t>リユウ</t>
    </rPh>
    <phoneticPr fontId="11"/>
  </si>
  <si>
    <t>整理番号</t>
    <rPh sb="0" eb="2">
      <t>セイリ</t>
    </rPh>
    <phoneticPr fontId="11"/>
  </si>
  <si>
    <t>相談初年度</t>
    <rPh sb="0" eb="2">
      <t>ソウダン</t>
    </rPh>
    <rPh sb="2" eb="5">
      <t>ショネンド</t>
    </rPh>
    <rPh sb="3" eb="5">
      <t>ネンド</t>
    </rPh>
    <phoneticPr fontId="11"/>
  </si>
  <si>
    <t>（１）個人又は会社概要</t>
    <rPh sb="3" eb="5">
      <t>コジン</t>
    </rPh>
    <rPh sb="5" eb="6">
      <t>マタ</t>
    </rPh>
    <rPh sb="7" eb="9">
      <t>カイシャ</t>
    </rPh>
    <rPh sb="9" eb="11">
      <t>ガイヨウ</t>
    </rPh>
    <phoneticPr fontId="11"/>
  </si>
  <si>
    <t>法人番号</t>
    <rPh sb="0" eb="2">
      <t>ホウジン</t>
    </rPh>
    <rPh sb="2" eb="4">
      <t>バンゴウ</t>
    </rPh>
    <phoneticPr fontId="11"/>
  </si>
  <si>
    <t>生年月日</t>
    <rPh sb="0" eb="2">
      <t>セイネン</t>
    </rPh>
    <rPh sb="2" eb="4">
      <t>ガッピ</t>
    </rPh>
    <phoneticPr fontId="11"/>
  </si>
  <si>
    <t>（満</t>
    <rPh sb="1" eb="2">
      <t>マン</t>
    </rPh>
    <phoneticPr fontId="11"/>
  </si>
  <si>
    <t>歳）</t>
    <phoneticPr fontId="11"/>
  </si>
  <si>
    <t>単一経営・
複合経営の別</t>
    <rPh sb="0" eb="2">
      <t>タンイツ</t>
    </rPh>
    <rPh sb="2" eb="4">
      <t>ケイエイ</t>
    </rPh>
    <rPh sb="6" eb="8">
      <t>フクゴウ</t>
    </rPh>
    <rPh sb="8" eb="10">
      <t>ケイエイ</t>
    </rPh>
    <rPh sb="11" eb="12">
      <t>ベツ</t>
    </rPh>
    <phoneticPr fontId="11"/>
  </si>
  <si>
    <t>単一経営</t>
    <rPh sb="0" eb="2">
      <t>タンイツ</t>
    </rPh>
    <rPh sb="2" eb="4">
      <t>ケイエイ</t>
    </rPh>
    <phoneticPr fontId="11"/>
  </si>
  <si>
    <t>営農類型・作目</t>
    <rPh sb="0" eb="2">
      <t>エイノウ</t>
    </rPh>
    <rPh sb="2" eb="4">
      <t>ルイケイ</t>
    </rPh>
    <rPh sb="5" eb="7">
      <t>サクモク</t>
    </rPh>
    <phoneticPr fontId="11"/>
  </si>
  <si>
    <t>品目・
作物名</t>
    <rPh sb="0" eb="2">
      <t>ヒンモク</t>
    </rPh>
    <rPh sb="4" eb="6">
      <t>サクモツ</t>
    </rPh>
    <rPh sb="6" eb="7">
      <t>メイ</t>
    </rPh>
    <phoneticPr fontId="11"/>
  </si>
  <si>
    <t>その他の作物</t>
    <phoneticPr fontId="11"/>
  </si>
  <si>
    <t>麦類作</t>
    <phoneticPr fontId="11"/>
  </si>
  <si>
    <t>酪農</t>
    <phoneticPr fontId="11"/>
  </si>
  <si>
    <t>雑穀・いも類・豆類</t>
    <phoneticPr fontId="11"/>
  </si>
  <si>
    <t>工芸農作物</t>
    <phoneticPr fontId="11"/>
  </si>
  <si>
    <t>養豚</t>
    <phoneticPr fontId="11"/>
  </si>
  <si>
    <t>施設野菜</t>
    <phoneticPr fontId="11"/>
  </si>
  <si>
    <t>養蚕</t>
    <phoneticPr fontId="11"/>
  </si>
  <si>
    <t>果樹類</t>
    <phoneticPr fontId="11"/>
  </si>
  <si>
    <t>その他の畜産</t>
    <phoneticPr fontId="11"/>
  </si>
  <si>
    <t>複合経営の場合</t>
    <rPh sb="0" eb="2">
      <t>フクゴウ</t>
    </rPh>
    <rPh sb="2" eb="4">
      <t>ケイエイ</t>
    </rPh>
    <rPh sb="5" eb="7">
      <t>バアイ</t>
    </rPh>
    <phoneticPr fontId="11"/>
  </si>
  <si>
    <t>売上１位の作目</t>
    <rPh sb="5" eb="7">
      <t>サクモク</t>
    </rPh>
    <phoneticPr fontId="11"/>
  </si>
  <si>
    <t>売上２位の作目</t>
    <rPh sb="5" eb="7">
      <t>サクモク</t>
    </rPh>
    <phoneticPr fontId="11"/>
  </si>
  <si>
    <t>個人・法人の経営概要（要約）</t>
    <rPh sb="0" eb="2">
      <t>コジン</t>
    </rPh>
    <rPh sb="3" eb="5">
      <t>ホウジン</t>
    </rPh>
    <rPh sb="6" eb="8">
      <t>ケイエイ</t>
    </rPh>
    <rPh sb="8" eb="10">
      <t>ガイヨウ</t>
    </rPh>
    <rPh sb="11" eb="13">
      <t>ヨウヤク</t>
    </rPh>
    <phoneticPr fontId="11"/>
  </si>
  <si>
    <t>その他経営改善に係る取組</t>
    <rPh sb="2" eb="3">
      <t>タ</t>
    </rPh>
    <rPh sb="3" eb="5">
      <t>ケイエイ</t>
    </rPh>
    <rPh sb="5" eb="7">
      <t>カイゼン</t>
    </rPh>
    <rPh sb="8" eb="9">
      <t>カカ</t>
    </rPh>
    <rPh sb="10" eb="12">
      <t>トリクミ</t>
    </rPh>
    <phoneticPr fontId="11"/>
  </si>
  <si>
    <t>継続</t>
    <rPh sb="0" eb="2">
      <t>ケイゾク</t>
    </rPh>
    <phoneticPr fontId="11"/>
  </si>
  <si>
    <t>完了</t>
    <rPh sb="0" eb="2">
      <t>カンリョウ</t>
    </rPh>
    <phoneticPr fontId="11"/>
  </si>
  <si>
    <t>後継者はいるか</t>
    <rPh sb="0" eb="3">
      <t>コウケイシャ</t>
    </rPh>
    <phoneticPr fontId="11"/>
  </si>
  <si>
    <t>いる</t>
    <phoneticPr fontId="11"/>
  </si>
  <si>
    <t>いない</t>
    <phoneticPr fontId="11"/>
  </si>
  <si>
    <t>3年以内の経営継承の考えはあるか</t>
    <rPh sb="1" eb="2">
      <t>ネン</t>
    </rPh>
    <rPh sb="2" eb="4">
      <t>イナイ</t>
    </rPh>
    <rPh sb="5" eb="7">
      <t>ケイエイ</t>
    </rPh>
    <rPh sb="7" eb="9">
      <t>ケイショウ</t>
    </rPh>
    <rPh sb="10" eb="11">
      <t>カンガ</t>
    </rPh>
    <phoneticPr fontId="11"/>
  </si>
  <si>
    <t>ある</t>
    <phoneticPr fontId="11"/>
  </si>
  <si>
    <t>ない</t>
    <phoneticPr fontId="11"/>
  </si>
  <si>
    <t>支援の満足度</t>
    <rPh sb="0" eb="2">
      <t>シエン</t>
    </rPh>
    <rPh sb="3" eb="6">
      <t>マンゾクド</t>
    </rPh>
    <phoneticPr fontId="11"/>
  </si>
  <si>
    <t>ＦＡＸ番号</t>
    <rPh sb="3" eb="5">
      <t>バンゴウ</t>
    </rPh>
    <phoneticPr fontId="11"/>
  </si>
  <si>
    <t>露地花き
・花木</t>
    <rPh sb="0" eb="2">
      <t>ロジ</t>
    </rPh>
    <rPh sb="2" eb="3">
      <t>カ</t>
    </rPh>
    <rPh sb="6" eb="8">
      <t>ハナキ</t>
    </rPh>
    <phoneticPr fontId="11"/>
  </si>
  <si>
    <t>施設花き
・花木</t>
    <rPh sb="0" eb="2">
      <t>シセツ</t>
    </rPh>
    <rPh sb="2" eb="3">
      <t>カ</t>
    </rPh>
    <rPh sb="6" eb="8">
      <t>ハナキ</t>
    </rPh>
    <phoneticPr fontId="11"/>
  </si>
  <si>
    <t>※　融資希望者については、金融機関と調整の上、必要書類作成のサポートをし、作成資料は
　本カルテに添付してください。
　　なお、「農業経営改善関係資金基本要綱」（以下、「基本要綱」という。）に定める資金の融資
　を希望する場合は、基本要綱に定める経営改善資金計画書の作成をサポートしてください。</t>
    <rPh sb="37" eb="39">
      <t>サクセイ</t>
    </rPh>
    <rPh sb="39" eb="41">
      <t>シリョウ</t>
    </rPh>
    <rPh sb="44" eb="45">
      <t>ホン</t>
    </rPh>
    <phoneticPr fontId="11"/>
  </si>
  <si>
    <t>経 営 相 談 カ ル テ</t>
    <rPh sb="0" eb="1">
      <t>ヘ</t>
    </rPh>
    <rPh sb="2" eb="3">
      <t>エイ</t>
    </rPh>
    <rPh sb="4" eb="5">
      <t>ソウ</t>
    </rPh>
    <rPh sb="6" eb="7">
      <t>ダン</t>
    </rPh>
    <phoneticPr fontId="11"/>
  </si>
  <si>
    <t>氏名又は会社名</t>
    <rPh sb="0" eb="2">
      <t>シメイ</t>
    </rPh>
    <rPh sb="2" eb="3">
      <t>マタ</t>
    </rPh>
    <rPh sb="4" eb="7">
      <t>カイシャメイ</t>
    </rPh>
    <phoneticPr fontId="11"/>
  </si>
  <si>
    <t>（２）相談経緯等</t>
    <rPh sb="3" eb="5">
      <t>ソウダン</t>
    </rPh>
    <rPh sb="4" eb="5">
      <t>ダン</t>
    </rPh>
    <rPh sb="5" eb="7">
      <t>ケイイ</t>
    </rPh>
    <rPh sb="7" eb="8">
      <t>トウ</t>
    </rPh>
    <phoneticPr fontId="11"/>
  </si>
  <si>
    <t>（３）相談区分（詳細）</t>
    <rPh sb="3" eb="5">
      <t>ソウダン</t>
    </rPh>
    <rPh sb="5" eb="7">
      <t>クブン</t>
    </rPh>
    <rPh sb="8" eb="10">
      <t>ショウサイ</t>
    </rPh>
    <phoneticPr fontId="11"/>
  </si>
  <si>
    <t>（４）農業者の営農類型等</t>
    <rPh sb="3" eb="6">
      <t>ノウギョウシャ</t>
    </rPh>
    <rPh sb="7" eb="9">
      <t>エイノウ</t>
    </rPh>
    <rPh sb="9" eb="11">
      <t>ルイケイ</t>
    </rPh>
    <rPh sb="11" eb="12">
      <t>トウ</t>
    </rPh>
    <phoneticPr fontId="11"/>
  </si>
  <si>
    <t>出資口数
（所有株数）</t>
    <rPh sb="0" eb="2">
      <t>シュッシ</t>
    </rPh>
    <rPh sb="2" eb="4">
      <t>クチスウ</t>
    </rPh>
    <rPh sb="6" eb="8">
      <t>ショユウ</t>
    </rPh>
    <rPh sb="8" eb="10">
      <t>カブスウ</t>
    </rPh>
    <phoneticPr fontId="11"/>
  </si>
  <si>
    <t>（任意団体）
構成戸数</t>
    <rPh sb="1" eb="3">
      <t>ニンイ</t>
    </rPh>
    <rPh sb="3" eb="5">
      <t>ダンタイ</t>
    </rPh>
    <rPh sb="7" eb="9">
      <t>コウセイ</t>
    </rPh>
    <rPh sb="9" eb="11">
      <t>コスウ</t>
    </rPh>
    <phoneticPr fontId="11"/>
  </si>
  <si>
    <t>（５）経営規模</t>
    <rPh sb="3" eb="5">
      <t>ケイエイ</t>
    </rPh>
    <rPh sb="5" eb="7">
      <t>キボ</t>
    </rPh>
    <phoneticPr fontId="11"/>
  </si>
  <si>
    <t>（７）各種認定状況</t>
    <rPh sb="3" eb="5">
      <t>カクシュ</t>
    </rPh>
    <rPh sb="5" eb="7">
      <t>ニンテイ</t>
    </rPh>
    <rPh sb="7" eb="9">
      <t>ジョウキョウ</t>
    </rPh>
    <phoneticPr fontId="11"/>
  </si>
  <si>
    <t>（別紙様式第２号）</t>
    <rPh sb="1" eb="3">
      <t>ベッシ</t>
    </rPh>
    <rPh sb="3" eb="5">
      <t>ヨウシキ</t>
    </rPh>
    <rPh sb="5" eb="6">
      <t>ダイ</t>
    </rPh>
    <rPh sb="7" eb="8">
      <t>ゴウ</t>
    </rPh>
    <phoneticPr fontId="11"/>
  </si>
  <si>
    <t>←現行カルテは、直近５か年分整理</t>
    <rPh sb="1" eb="3">
      <t>ゲンコウ</t>
    </rPh>
    <rPh sb="8" eb="10">
      <t>チョッキン</t>
    </rPh>
    <rPh sb="12" eb="13">
      <t>ネン</t>
    </rPh>
    <rPh sb="13" eb="14">
      <t>ブン</t>
    </rPh>
    <rPh sb="14" eb="16">
      <t>セイリ</t>
    </rPh>
    <phoneticPr fontId="11"/>
  </si>
  <si>
    <t>（共通様式＿経営分析 1/5）</t>
    <rPh sb="1" eb="3">
      <t>キョウツウ</t>
    </rPh>
    <rPh sb="3" eb="5">
      <t>ヨウシキ</t>
    </rPh>
    <rPh sb="6" eb="8">
      <t>ケイエイ</t>
    </rPh>
    <rPh sb="8" eb="10">
      <t>ブンセキ</t>
    </rPh>
    <phoneticPr fontId="11"/>
  </si>
  <si>
    <t>（単位：円）</t>
    <rPh sb="1" eb="3">
      <t>タンイ</t>
    </rPh>
    <rPh sb="4" eb="5">
      <t>エン</t>
    </rPh>
    <phoneticPr fontId="15"/>
  </si>
  <si>
    <t>勘定科目</t>
    <phoneticPr fontId="15"/>
  </si>
  <si>
    <t>平成30年度</t>
    <rPh sb="0" eb="2">
      <t>ヘイセイ</t>
    </rPh>
    <rPh sb="4" eb="6">
      <t>ネンド</t>
    </rPh>
    <phoneticPr fontId="15"/>
  </si>
  <si>
    <t>令和2年度</t>
    <rPh sb="0" eb="2">
      <t>レイワ</t>
    </rPh>
    <rPh sb="3" eb="5">
      <t>ネンド</t>
    </rPh>
    <phoneticPr fontId="15"/>
  </si>
  <si>
    <t>令和3年度</t>
    <rPh sb="0" eb="2">
      <t>レイワ</t>
    </rPh>
    <rPh sb="3" eb="5">
      <t>ネンド</t>
    </rPh>
    <phoneticPr fontId="15"/>
  </si>
  <si>
    <t>売上高</t>
    <rPh sb="0" eb="2">
      <t>ウリアゲ</t>
    </rPh>
    <rPh sb="2" eb="3">
      <t>ダカ</t>
    </rPh>
    <phoneticPr fontId="22"/>
  </si>
  <si>
    <t>農産物売上高</t>
    <rPh sb="0" eb="3">
      <t>ノウサンブツ</t>
    </rPh>
    <rPh sb="3" eb="5">
      <t>ウリア</t>
    </rPh>
    <rPh sb="5" eb="6">
      <t>ダカ</t>
    </rPh>
    <phoneticPr fontId="15"/>
  </si>
  <si>
    <t>作業受託収入</t>
    <rPh sb="0" eb="2">
      <t>サギョウ</t>
    </rPh>
    <rPh sb="2" eb="4">
      <t>ジュタク</t>
    </rPh>
    <rPh sb="4" eb="6">
      <t>シュウニュウ</t>
    </rPh>
    <phoneticPr fontId="15"/>
  </si>
  <si>
    <t>【売上高】</t>
    <rPh sb="1" eb="3">
      <t>ウリアゲ</t>
    </rPh>
    <rPh sb="3" eb="4">
      <t>ダカ</t>
    </rPh>
    <phoneticPr fontId="22"/>
  </si>
  <si>
    <t>売上原価</t>
    <rPh sb="0" eb="2">
      <t>ウリアゲ</t>
    </rPh>
    <rPh sb="2" eb="4">
      <t>ゲンカ</t>
    </rPh>
    <phoneticPr fontId="22"/>
  </si>
  <si>
    <t>期首棚卸高①</t>
    <rPh sb="0" eb="2">
      <t>キシュ</t>
    </rPh>
    <rPh sb="2" eb="4">
      <t>タナオロシ</t>
    </rPh>
    <rPh sb="4" eb="5">
      <t>ダカ</t>
    </rPh>
    <phoneticPr fontId="22"/>
  </si>
  <si>
    <t>商品仕入高②</t>
    <rPh sb="0" eb="2">
      <t>ショウヒン</t>
    </rPh>
    <rPh sb="2" eb="4">
      <t>シイレ</t>
    </rPh>
    <rPh sb="4" eb="5">
      <t>ダカ</t>
    </rPh>
    <phoneticPr fontId="22"/>
  </si>
  <si>
    <t>当期製品生産原価③</t>
    <rPh sb="0" eb="2">
      <t>トウキ</t>
    </rPh>
    <rPh sb="2" eb="4">
      <t>セイヒン</t>
    </rPh>
    <rPh sb="4" eb="6">
      <t>セイサン</t>
    </rPh>
    <rPh sb="6" eb="8">
      <t>ゲンカ</t>
    </rPh>
    <phoneticPr fontId="22"/>
  </si>
  <si>
    <t>期末棚卸高⑤</t>
    <rPh sb="0" eb="2">
      <t>キマツ</t>
    </rPh>
    <rPh sb="2" eb="4">
      <t>タナオロシ</t>
    </rPh>
    <rPh sb="4" eb="5">
      <t>ダカ</t>
    </rPh>
    <phoneticPr fontId="22"/>
  </si>
  <si>
    <t>【売上総利益】</t>
    <rPh sb="1" eb="3">
      <t>ウリアゲ</t>
    </rPh>
    <rPh sb="3" eb="6">
      <t>ソウリエキ</t>
    </rPh>
    <phoneticPr fontId="22"/>
  </si>
  <si>
    <t>販売費及び一般管理費</t>
    <rPh sb="0" eb="3">
      <t>ハンバイヒ</t>
    </rPh>
    <rPh sb="3" eb="4">
      <t>オヨ</t>
    </rPh>
    <rPh sb="5" eb="7">
      <t>イッパン</t>
    </rPh>
    <rPh sb="7" eb="10">
      <t>カンリヒ</t>
    </rPh>
    <phoneticPr fontId="22"/>
  </si>
  <si>
    <t>【営業利益・損益】</t>
    <rPh sb="1" eb="3">
      <t>エイギョウ</t>
    </rPh>
    <rPh sb="3" eb="5">
      <t>リエキ</t>
    </rPh>
    <rPh sb="6" eb="8">
      <t>ソンエキ</t>
    </rPh>
    <phoneticPr fontId="22"/>
  </si>
  <si>
    <t>営業外収益</t>
    <rPh sb="0" eb="3">
      <t>エイギョウガイ</t>
    </rPh>
    <rPh sb="3" eb="5">
      <t>シュウエキ</t>
    </rPh>
    <phoneticPr fontId="22"/>
  </si>
  <si>
    <t>受取利息</t>
    <rPh sb="0" eb="2">
      <t>ウケトリ</t>
    </rPh>
    <rPh sb="2" eb="4">
      <t>リソク</t>
    </rPh>
    <phoneticPr fontId="22"/>
  </si>
  <si>
    <t>受取配当金</t>
    <rPh sb="0" eb="2">
      <t>ウケトリ</t>
    </rPh>
    <rPh sb="2" eb="5">
      <t>ハイトウキン</t>
    </rPh>
    <phoneticPr fontId="22"/>
  </si>
  <si>
    <t>受取共済金</t>
    <rPh sb="0" eb="2">
      <t>ウケトリ</t>
    </rPh>
    <rPh sb="2" eb="4">
      <t>キョウサイ</t>
    </rPh>
    <rPh sb="4" eb="5">
      <t>キン</t>
    </rPh>
    <phoneticPr fontId="22"/>
  </si>
  <si>
    <t>助成金・交付金収入</t>
    <rPh sb="0" eb="2">
      <t>ジョセイ</t>
    </rPh>
    <rPh sb="2" eb="3">
      <t>キン</t>
    </rPh>
    <rPh sb="4" eb="7">
      <t>コウフキン</t>
    </rPh>
    <rPh sb="7" eb="9">
      <t>シュウニュウ</t>
    </rPh>
    <phoneticPr fontId="22"/>
  </si>
  <si>
    <t>貸倒引当金戻入</t>
    <rPh sb="0" eb="2">
      <t>カシダオレ</t>
    </rPh>
    <rPh sb="2" eb="4">
      <t>ヒキアテ</t>
    </rPh>
    <rPh sb="4" eb="5">
      <t>キン</t>
    </rPh>
    <rPh sb="5" eb="7">
      <t>モドシイレ</t>
    </rPh>
    <phoneticPr fontId="22"/>
  </si>
  <si>
    <t>雑収入</t>
    <rPh sb="0" eb="3">
      <t>ザツシュウニュウ</t>
    </rPh>
    <phoneticPr fontId="22"/>
  </si>
  <si>
    <t>【営業外収益】</t>
    <rPh sb="1" eb="4">
      <t>エイギョウガイ</t>
    </rPh>
    <rPh sb="4" eb="6">
      <t>シュウエキ</t>
    </rPh>
    <phoneticPr fontId="22"/>
  </si>
  <si>
    <t>営業外費用</t>
    <rPh sb="0" eb="3">
      <t>エイギョウガイ</t>
    </rPh>
    <rPh sb="3" eb="5">
      <t>ヒヨウ</t>
    </rPh>
    <phoneticPr fontId="22"/>
  </si>
  <si>
    <t>支払利息</t>
    <rPh sb="0" eb="2">
      <t>シハライ</t>
    </rPh>
    <rPh sb="2" eb="4">
      <t>リソク</t>
    </rPh>
    <phoneticPr fontId="22"/>
  </si>
  <si>
    <t>転作補償金</t>
    <phoneticPr fontId="15"/>
  </si>
  <si>
    <t>【営業外費用】</t>
    <rPh sb="1" eb="4">
      <t>エイギョウガイ</t>
    </rPh>
    <rPh sb="4" eb="6">
      <t>ヒヨウ</t>
    </rPh>
    <phoneticPr fontId="22"/>
  </si>
  <si>
    <t>【経常利益】</t>
    <rPh sb="1" eb="3">
      <t>ケイジョウ</t>
    </rPh>
    <rPh sb="3" eb="5">
      <t>リエキ</t>
    </rPh>
    <phoneticPr fontId="22"/>
  </si>
  <si>
    <t>特別利益</t>
    <rPh sb="0" eb="2">
      <t>トクベツ</t>
    </rPh>
    <rPh sb="2" eb="4">
      <t>リエキ</t>
    </rPh>
    <phoneticPr fontId="22"/>
  </si>
  <si>
    <t>固定資産売却益</t>
    <rPh sb="0" eb="2">
      <t>コテイ</t>
    </rPh>
    <rPh sb="2" eb="4">
      <t>シサン</t>
    </rPh>
    <rPh sb="4" eb="6">
      <t>バイキャク</t>
    </rPh>
    <rPh sb="6" eb="7">
      <t>エキ</t>
    </rPh>
    <phoneticPr fontId="22"/>
  </si>
  <si>
    <t>補助金収入</t>
    <rPh sb="0" eb="3">
      <t>ホジョキン</t>
    </rPh>
    <rPh sb="3" eb="5">
      <t>シュウニュウ</t>
    </rPh>
    <phoneticPr fontId="22"/>
  </si>
  <si>
    <t>【特別利益】</t>
    <rPh sb="1" eb="3">
      <t>トクベツ</t>
    </rPh>
    <rPh sb="3" eb="5">
      <t>リエキ</t>
    </rPh>
    <phoneticPr fontId="22"/>
  </si>
  <si>
    <t>特別損失</t>
    <rPh sb="0" eb="2">
      <t>トクベツ</t>
    </rPh>
    <rPh sb="2" eb="4">
      <t>ソンシツ</t>
    </rPh>
    <phoneticPr fontId="22"/>
  </si>
  <si>
    <t>固定資産圧縮損</t>
    <rPh sb="0" eb="2">
      <t>コテイ</t>
    </rPh>
    <rPh sb="2" eb="4">
      <t>シサン</t>
    </rPh>
    <rPh sb="4" eb="6">
      <t>アッシュク</t>
    </rPh>
    <rPh sb="6" eb="7">
      <t>ソン</t>
    </rPh>
    <phoneticPr fontId="22"/>
  </si>
  <si>
    <t>固定資産除却損</t>
    <rPh sb="0" eb="2">
      <t>コテイ</t>
    </rPh>
    <rPh sb="2" eb="4">
      <t>シサン</t>
    </rPh>
    <rPh sb="4" eb="6">
      <t>ジョキャク</t>
    </rPh>
    <rPh sb="6" eb="7">
      <t>ソン</t>
    </rPh>
    <phoneticPr fontId="22"/>
  </si>
  <si>
    <t>【特別損失】</t>
    <rPh sb="1" eb="3">
      <t>トクベツ</t>
    </rPh>
    <rPh sb="3" eb="5">
      <t>ソンシツ</t>
    </rPh>
    <phoneticPr fontId="22"/>
  </si>
  <si>
    <t>【税引前当期純利益】</t>
    <rPh sb="1" eb="4">
      <t>ゼイビキマエ</t>
    </rPh>
    <rPh sb="4" eb="6">
      <t>トウキ</t>
    </rPh>
    <rPh sb="6" eb="9">
      <t>ジュンリエキ</t>
    </rPh>
    <phoneticPr fontId="22"/>
  </si>
  <si>
    <t>法人税住民税事業税</t>
    <rPh sb="0" eb="3">
      <t>ホウジンゼイ</t>
    </rPh>
    <rPh sb="3" eb="6">
      <t>ジュウミンゼイ</t>
    </rPh>
    <rPh sb="6" eb="9">
      <t>ジギョウゼイ</t>
    </rPh>
    <phoneticPr fontId="22"/>
  </si>
  <si>
    <t>【当期純利益】</t>
    <rPh sb="1" eb="3">
      <t>トウキ</t>
    </rPh>
    <rPh sb="3" eb="6">
      <t>ジュンリエキ</t>
    </rPh>
    <phoneticPr fontId="22"/>
  </si>
  <si>
    <t>（共通様式＿経営分析 2/5）</t>
    <rPh sb="1" eb="3">
      <t>キョウツウ</t>
    </rPh>
    <rPh sb="3" eb="5">
      <t>ヨウシキ</t>
    </rPh>
    <rPh sb="6" eb="8">
      <t>ケイエイ</t>
    </rPh>
    <rPh sb="8" eb="10">
      <t>ブンセキ</t>
    </rPh>
    <phoneticPr fontId="11"/>
  </si>
  <si>
    <t>流
動
資
産</t>
    <rPh sb="0" eb="1">
      <t>リュウ</t>
    </rPh>
    <rPh sb="2" eb="3">
      <t>ドウ</t>
    </rPh>
    <rPh sb="4" eb="5">
      <t>シ</t>
    </rPh>
    <rPh sb="6" eb="7">
      <t>サン</t>
    </rPh>
    <phoneticPr fontId="22"/>
  </si>
  <si>
    <t>現金及び預金</t>
    <rPh sb="0" eb="2">
      <t>ゲンキン</t>
    </rPh>
    <rPh sb="2" eb="3">
      <t>オヨ</t>
    </rPh>
    <rPh sb="4" eb="6">
      <t>ヨキン</t>
    </rPh>
    <phoneticPr fontId="22"/>
  </si>
  <si>
    <t>売掛金</t>
    <rPh sb="0" eb="3">
      <t>ウリカケキン</t>
    </rPh>
    <phoneticPr fontId="22"/>
  </si>
  <si>
    <t>製品</t>
    <rPh sb="0" eb="2">
      <t>セイヒン</t>
    </rPh>
    <phoneticPr fontId="22"/>
  </si>
  <si>
    <t>原材料</t>
    <rPh sb="0" eb="3">
      <t>ゲンザイリョウ</t>
    </rPh>
    <phoneticPr fontId="22"/>
  </si>
  <si>
    <t>仕掛品</t>
    <rPh sb="0" eb="3">
      <t>シカカリヒン</t>
    </rPh>
    <phoneticPr fontId="22"/>
  </si>
  <si>
    <t>貯蔵品</t>
    <rPh sb="0" eb="3">
      <t>チョゾウヒン</t>
    </rPh>
    <phoneticPr fontId="22"/>
  </si>
  <si>
    <t>未収入金</t>
    <rPh sb="0" eb="2">
      <t>ミシュウ</t>
    </rPh>
    <rPh sb="2" eb="4">
      <t>ニュウキン</t>
    </rPh>
    <phoneticPr fontId="22"/>
  </si>
  <si>
    <t>仮払金</t>
    <rPh sb="0" eb="3">
      <t>カリバライキン</t>
    </rPh>
    <phoneticPr fontId="22"/>
  </si>
  <si>
    <t>前払費用</t>
    <rPh sb="0" eb="2">
      <t>マエバライ</t>
    </rPh>
    <rPh sb="2" eb="4">
      <t>ヒヨウ</t>
    </rPh>
    <phoneticPr fontId="22"/>
  </si>
  <si>
    <t>貸倒引当金</t>
    <rPh sb="0" eb="5">
      <t>カシダオレヒキアテキン</t>
    </rPh>
    <phoneticPr fontId="22"/>
  </si>
  <si>
    <t>【流動資産計】</t>
    <rPh sb="1" eb="3">
      <t>リュウドウ</t>
    </rPh>
    <rPh sb="3" eb="5">
      <t>シサン</t>
    </rPh>
    <rPh sb="5" eb="6">
      <t>ケイ</t>
    </rPh>
    <phoneticPr fontId="22"/>
  </si>
  <si>
    <t>固定資産</t>
    <rPh sb="0" eb="2">
      <t>コテイ</t>
    </rPh>
    <rPh sb="2" eb="4">
      <t>シサン</t>
    </rPh>
    <phoneticPr fontId="22"/>
  </si>
  <si>
    <t>有形固定資産</t>
    <rPh sb="0" eb="2">
      <t>ユウケイ</t>
    </rPh>
    <rPh sb="2" eb="4">
      <t>コテイ</t>
    </rPh>
    <rPh sb="4" eb="6">
      <t>シサン</t>
    </rPh>
    <phoneticPr fontId="22"/>
  </si>
  <si>
    <t>建物</t>
    <rPh sb="0" eb="2">
      <t>タテモノ</t>
    </rPh>
    <phoneticPr fontId="22"/>
  </si>
  <si>
    <t>建物附属設備</t>
    <rPh sb="0" eb="2">
      <t>タテモノ</t>
    </rPh>
    <rPh sb="2" eb="4">
      <t>フゾク</t>
    </rPh>
    <rPh sb="4" eb="6">
      <t>セツビ</t>
    </rPh>
    <phoneticPr fontId="22"/>
  </si>
  <si>
    <t>構築物</t>
    <rPh sb="0" eb="3">
      <t>コウチクブツ</t>
    </rPh>
    <phoneticPr fontId="22"/>
  </si>
  <si>
    <t>機械装置</t>
    <rPh sb="0" eb="2">
      <t>キカイ</t>
    </rPh>
    <rPh sb="2" eb="4">
      <t>ソウチ</t>
    </rPh>
    <phoneticPr fontId="22"/>
  </si>
  <si>
    <t>車両運搬具</t>
    <rPh sb="0" eb="2">
      <t>シャリョウ</t>
    </rPh>
    <rPh sb="2" eb="5">
      <t>ウンパング</t>
    </rPh>
    <phoneticPr fontId="22"/>
  </si>
  <si>
    <t>工具器具備品</t>
    <rPh sb="0" eb="2">
      <t>コウグ</t>
    </rPh>
    <rPh sb="2" eb="4">
      <t>キグ</t>
    </rPh>
    <rPh sb="4" eb="6">
      <t>ビヒン</t>
    </rPh>
    <phoneticPr fontId="22"/>
  </si>
  <si>
    <t>リース資産</t>
    <rPh sb="3" eb="5">
      <t>シサン</t>
    </rPh>
    <phoneticPr fontId="22"/>
  </si>
  <si>
    <t>土地</t>
    <rPh sb="0" eb="2">
      <t>トチ</t>
    </rPh>
    <phoneticPr fontId="22"/>
  </si>
  <si>
    <t>【有形固定資産計】</t>
    <rPh sb="1" eb="3">
      <t>ユウケイ</t>
    </rPh>
    <rPh sb="3" eb="5">
      <t>コテイ</t>
    </rPh>
    <rPh sb="5" eb="7">
      <t>シサン</t>
    </rPh>
    <rPh sb="7" eb="8">
      <t>ケイ</t>
    </rPh>
    <phoneticPr fontId="22"/>
  </si>
  <si>
    <t>無形固定資産</t>
    <rPh sb="0" eb="2">
      <t>ムケイ</t>
    </rPh>
    <rPh sb="2" eb="4">
      <t>コテイ</t>
    </rPh>
    <rPh sb="4" eb="6">
      <t>シサン</t>
    </rPh>
    <phoneticPr fontId="22"/>
  </si>
  <si>
    <t>電話加入権</t>
    <rPh sb="0" eb="2">
      <t>デンワ</t>
    </rPh>
    <rPh sb="2" eb="5">
      <t>カニュウケン</t>
    </rPh>
    <phoneticPr fontId="22"/>
  </si>
  <si>
    <t>【無形固定資産計】</t>
    <rPh sb="1" eb="3">
      <t>ムケイ</t>
    </rPh>
    <rPh sb="3" eb="5">
      <t>コテイ</t>
    </rPh>
    <rPh sb="5" eb="7">
      <t>シサン</t>
    </rPh>
    <rPh sb="7" eb="8">
      <t>ケイ</t>
    </rPh>
    <phoneticPr fontId="22"/>
  </si>
  <si>
    <t>投資その他の資産</t>
    <rPh sb="0" eb="2">
      <t>トウシ</t>
    </rPh>
    <rPh sb="4" eb="5">
      <t>タ</t>
    </rPh>
    <rPh sb="6" eb="8">
      <t>シサン</t>
    </rPh>
    <phoneticPr fontId="22"/>
  </si>
  <si>
    <t>出資金</t>
    <rPh sb="0" eb="3">
      <t>シュッシキン</t>
    </rPh>
    <phoneticPr fontId="22"/>
  </si>
  <si>
    <t>長期前払費用</t>
    <rPh sb="0" eb="2">
      <t>チョウキ</t>
    </rPh>
    <rPh sb="2" eb="4">
      <t>マエバライ</t>
    </rPh>
    <rPh sb="4" eb="6">
      <t>ヒヨウ</t>
    </rPh>
    <phoneticPr fontId="22"/>
  </si>
  <si>
    <t>保険積立金</t>
    <rPh sb="0" eb="2">
      <t>ホケン</t>
    </rPh>
    <rPh sb="2" eb="5">
      <t>ツミタテキン</t>
    </rPh>
    <phoneticPr fontId="22"/>
  </si>
  <si>
    <t>預け金</t>
    <rPh sb="0" eb="1">
      <t>アズ</t>
    </rPh>
    <rPh sb="2" eb="3">
      <t>キン</t>
    </rPh>
    <phoneticPr fontId="22"/>
  </si>
  <si>
    <t>【投資その他の資産計】</t>
    <rPh sb="1" eb="3">
      <t>トウシ</t>
    </rPh>
    <rPh sb="5" eb="6">
      <t>タ</t>
    </rPh>
    <rPh sb="7" eb="9">
      <t>シサン</t>
    </rPh>
    <rPh sb="9" eb="10">
      <t>ケイ</t>
    </rPh>
    <phoneticPr fontId="22"/>
  </si>
  <si>
    <t>【固定資産計】</t>
    <rPh sb="1" eb="3">
      <t>コテイ</t>
    </rPh>
    <rPh sb="3" eb="5">
      <t>シサン</t>
    </rPh>
    <rPh sb="5" eb="6">
      <t>ケイ</t>
    </rPh>
    <phoneticPr fontId="22"/>
  </si>
  <si>
    <t>【資産の部計】</t>
    <rPh sb="1" eb="3">
      <t>シサン</t>
    </rPh>
    <rPh sb="4" eb="5">
      <t>ブ</t>
    </rPh>
    <rPh sb="5" eb="6">
      <t>ケイ</t>
    </rPh>
    <phoneticPr fontId="22"/>
  </si>
  <si>
    <t>流
動
負
債</t>
    <rPh sb="0" eb="1">
      <t>リュウ</t>
    </rPh>
    <rPh sb="2" eb="3">
      <t>ドウ</t>
    </rPh>
    <rPh sb="4" eb="5">
      <t>フ</t>
    </rPh>
    <rPh sb="6" eb="7">
      <t>サイ</t>
    </rPh>
    <phoneticPr fontId="22"/>
  </si>
  <si>
    <t>買掛金</t>
    <rPh sb="0" eb="3">
      <t>カイカケキン</t>
    </rPh>
    <phoneticPr fontId="22"/>
  </si>
  <si>
    <t>短期借入金</t>
    <rPh sb="0" eb="2">
      <t>タンキ</t>
    </rPh>
    <rPh sb="2" eb="5">
      <t>カリイレキン</t>
    </rPh>
    <phoneticPr fontId="22"/>
  </si>
  <si>
    <t>１年以内返済長期借入金</t>
    <rPh sb="1" eb="2">
      <t>ネン</t>
    </rPh>
    <rPh sb="2" eb="4">
      <t>イナイ</t>
    </rPh>
    <rPh sb="4" eb="6">
      <t>ヘンサイ</t>
    </rPh>
    <rPh sb="6" eb="8">
      <t>チョウキ</t>
    </rPh>
    <rPh sb="8" eb="11">
      <t>カリイレキン</t>
    </rPh>
    <phoneticPr fontId="22"/>
  </si>
  <si>
    <t>１年以内支払リース債務</t>
    <rPh sb="1" eb="2">
      <t>ネン</t>
    </rPh>
    <rPh sb="2" eb="4">
      <t>イナイ</t>
    </rPh>
    <rPh sb="4" eb="6">
      <t>シハライ</t>
    </rPh>
    <rPh sb="9" eb="11">
      <t>サイム</t>
    </rPh>
    <phoneticPr fontId="22"/>
  </si>
  <si>
    <t>未払金</t>
    <rPh sb="0" eb="3">
      <t>ミハライキン</t>
    </rPh>
    <phoneticPr fontId="22"/>
  </si>
  <si>
    <t>預り金</t>
    <rPh sb="0" eb="1">
      <t>アズカ</t>
    </rPh>
    <rPh sb="2" eb="3">
      <t>キン</t>
    </rPh>
    <phoneticPr fontId="22"/>
  </si>
  <si>
    <t>未払法人税</t>
    <rPh sb="0" eb="2">
      <t>ミハライ</t>
    </rPh>
    <rPh sb="2" eb="5">
      <t>ホウジンゼイ</t>
    </rPh>
    <phoneticPr fontId="22"/>
  </si>
  <si>
    <t>未払消費税等</t>
    <rPh sb="0" eb="2">
      <t>ミハライ</t>
    </rPh>
    <rPh sb="2" eb="5">
      <t>ショウヒゼイ</t>
    </rPh>
    <rPh sb="5" eb="6">
      <t>トウ</t>
    </rPh>
    <phoneticPr fontId="22"/>
  </si>
  <si>
    <t>【流動負債計】</t>
    <rPh sb="1" eb="3">
      <t>リュウドウ</t>
    </rPh>
    <rPh sb="3" eb="5">
      <t>フサイ</t>
    </rPh>
    <rPh sb="5" eb="6">
      <t>ケイ</t>
    </rPh>
    <phoneticPr fontId="22"/>
  </si>
  <si>
    <t>固
定
負
債</t>
    <rPh sb="0" eb="1">
      <t>コ</t>
    </rPh>
    <rPh sb="2" eb="3">
      <t>サダム</t>
    </rPh>
    <rPh sb="4" eb="5">
      <t>フ</t>
    </rPh>
    <rPh sb="6" eb="7">
      <t>サイ</t>
    </rPh>
    <phoneticPr fontId="22"/>
  </si>
  <si>
    <t>長期借入金</t>
    <rPh sb="0" eb="2">
      <t>チョウキ</t>
    </rPh>
    <rPh sb="2" eb="5">
      <t>カリイレキン</t>
    </rPh>
    <phoneticPr fontId="22"/>
  </si>
  <si>
    <t>リース債務</t>
    <rPh sb="3" eb="5">
      <t>サイム</t>
    </rPh>
    <phoneticPr fontId="22"/>
  </si>
  <si>
    <t>長期未払金</t>
    <rPh sb="0" eb="2">
      <t>チョウキ</t>
    </rPh>
    <rPh sb="2" eb="5">
      <t>ミハライキン</t>
    </rPh>
    <phoneticPr fontId="22"/>
  </si>
  <si>
    <t>【固定負債計】</t>
    <rPh sb="1" eb="3">
      <t>コテイ</t>
    </rPh>
    <rPh sb="3" eb="5">
      <t>フサイ</t>
    </rPh>
    <rPh sb="5" eb="6">
      <t>ケイ</t>
    </rPh>
    <phoneticPr fontId="22"/>
  </si>
  <si>
    <t>【負債の部計】</t>
    <rPh sb="1" eb="3">
      <t>フサイ</t>
    </rPh>
    <rPh sb="4" eb="5">
      <t>ブ</t>
    </rPh>
    <rPh sb="5" eb="6">
      <t>ケイ</t>
    </rPh>
    <phoneticPr fontId="22"/>
  </si>
  <si>
    <t>純資産</t>
    <rPh sb="0" eb="1">
      <t>ジュン</t>
    </rPh>
    <rPh sb="1" eb="3">
      <t>シサン</t>
    </rPh>
    <phoneticPr fontId="22"/>
  </si>
  <si>
    <t>【純資産の部計】</t>
    <rPh sb="1" eb="2">
      <t>ジュン</t>
    </rPh>
    <rPh sb="2" eb="4">
      <t>シサン</t>
    </rPh>
    <rPh sb="5" eb="6">
      <t>ブ</t>
    </rPh>
    <rPh sb="6" eb="7">
      <t>ケイ</t>
    </rPh>
    <phoneticPr fontId="22"/>
  </si>
  <si>
    <t>【負債・純資産の部計】</t>
    <rPh sb="1" eb="3">
      <t>フサイ</t>
    </rPh>
    <rPh sb="4" eb="5">
      <t>ジュン</t>
    </rPh>
    <rPh sb="5" eb="7">
      <t>シサン</t>
    </rPh>
    <rPh sb="8" eb="9">
      <t>ブ</t>
    </rPh>
    <rPh sb="9" eb="10">
      <t>ケイ</t>
    </rPh>
    <phoneticPr fontId="22"/>
  </si>
  <si>
    <t>（共通様式＿経営分析 3/5）</t>
    <rPh sb="1" eb="3">
      <t>キョウツウ</t>
    </rPh>
    <rPh sb="3" eb="5">
      <t>ヨウシキ</t>
    </rPh>
    <rPh sb="6" eb="8">
      <t>ケイエイ</t>
    </rPh>
    <rPh sb="8" eb="10">
      <t>ブンセキ</t>
    </rPh>
    <phoneticPr fontId="11"/>
  </si>
  <si>
    <t>材料費</t>
    <rPh sb="0" eb="3">
      <t>ザイリョウヒ</t>
    </rPh>
    <phoneticPr fontId="22"/>
  </si>
  <si>
    <t>期首材料棚卸高</t>
    <rPh sb="0" eb="2">
      <t>キシュ</t>
    </rPh>
    <rPh sb="2" eb="4">
      <t>ザイリョウ</t>
    </rPh>
    <rPh sb="4" eb="6">
      <t>タナオロシ</t>
    </rPh>
    <rPh sb="6" eb="7">
      <t>ダカ</t>
    </rPh>
    <phoneticPr fontId="22"/>
  </si>
  <si>
    <t>種苗費</t>
    <rPh sb="0" eb="2">
      <t>シュビョウ</t>
    </rPh>
    <rPh sb="2" eb="3">
      <t>ヒ</t>
    </rPh>
    <phoneticPr fontId="22"/>
  </si>
  <si>
    <t>肥料費</t>
    <rPh sb="0" eb="2">
      <t>ヒリョウ</t>
    </rPh>
    <rPh sb="2" eb="3">
      <t>ヒ</t>
    </rPh>
    <phoneticPr fontId="22"/>
  </si>
  <si>
    <t>農薬費</t>
    <rPh sb="0" eb="2">
      <t>ノウヤク</t>
    </rPh>
    <rPh sb="2" eb="3">
      <t>ヒ</t>
    </rPh>
    <phoneticPr fontId="22"/>
  </si>
  <si>
    <t>諸材料費</t>
    <rPh sb="0" eb="1">
      <t>ショ</t>
    </rPh>
    <rPh sb="1" eb="4">
      <t>ザイリョウヒ</t>
    </rPh>
    <phoneticPr fontId="22"/>
  </si>
  <si>
    <t>合　計</t>
    <rPh sb="0" eb="1">
      <t>ゴウ</t>
    </rPh>
    <rPh sb="2" eb="3">
      <t>ケイ</t>
    </rPh>
    <phoneticPr fontId="22"/>
  </si>
  <si>
    <t>期末材料棚卸高</t>
    <rPh sb="0" eb="2">
      <t>キマツ</t>
    </rPh>
    <rPh sb="2" eb="4">
      <t>ザイリョウ</t>
    </rPh>
    <rPh sb="4" eb="7">
      <t>タナオロシダカ</t>
    </rPh>
    <phoneticPr fontId="22"/>
  </si>
  <si>
    <t>【材料費】</t>
    <rPh sb="1" eb="4">
      <t>ザイリョウヒ</t>
    </rPh>
    <phoneticPr fontId="22"/>
  </si>
  <si>
    <t>労務費</t>
    <rPh sb="0" eb="3">
      <t>ロウムヒ</t>
    </rPh>
    <phoneticPr fontId="22"/>
  </si>
  <si>
    <t>福利厚生費</t>
    <rPh sb="0" eb="2">
      <t>フクリ</t>
    </rPh>
    <rPh sb="2" eb="5">
      <t>コウセイヒ</t>
    </rPh>
    <phoneticPr fontId="22"/>
  </si>
  <si>
    <t>賞与</t>
    <rPh sb="0" eb="2">
      <t>ショウヨ</t>
    </rPh>
    <phoneticPr fontId="22"/>
  </si>
  <si>
    <t>【労務費】</t>
    <rPh sb="1" eb="4">
      <t>ロウムヒ</t>
    </rPh>
    <phoneticPr fontId="22"/>
  </si>
  <si>
    <t>経費</t>
    <rPh sb="0" eb="2">
      <t>ケイヒ</t>
    </rPh>
    <phoneticPr fontId="22"/>
  </si>
  <si>
    <t>作業委託費</t>
    <rPh sb="0" eb="2">
      <t>サギョウ</t>
    </rPh>
    <rPh sb="2" eb="4">
      <t>イタク</t>
    </rPh>
    <rPh sb="4" eb="5">
      <t>ヒ</t>
    </rPh>
    <phoneticPr fontId="22"/>
  </si>
  <si>
    <t>消耗品費</t>
    <rPh sb="0" eb="3">
      <t>ショウモウヒン</t>
    </rPh>
    <rPh sb="3" eb="4">
      <t>ヒ</t>
    </rPh>
    <phoneticPr fontId="22"/>
  </si>
  <si>
    <t>動力光熱費</t>
    <rPh sb="0" eb="5">
      <t>ドウリョクコウネツヒ</t>
    </rPh>
    <phoneticPr fontId="22"/>
  </si>
  <si>
    <t>修繕費</t>
    <rPh sb="0" eb="3">
      <t>シュウゼンヒ</t>
    </rPh>
    <phoneticPr fontId="22"/>
  </si>
  <si>
    <t>租税公課</t>
    <rPh sb="0" eb="2">
      <t>ソゼイ</t>
    </rPh>
    <rPh sb="2" eb="4">
      <t>コウカ</t>
    </rPh>
    <phoneticPr fontId="22"/>
  </si>
  <si>
    <t>減価償却費</t>
    <rPh sb="0" eb="5">
      <t>ゲンカショウキャクヒ</t>
    </rPh>
    <phoneticPr fontId="22"/>
  </si>
  <si>
    <t>リース資産減価償却費</t>
    <rPh sb="3" eb="5">
      <t>シサン</t>
    </rPh>
    <rPh sb="5" eb="10">
      <t>ゲンカショウキャクヒ</t>
    </rPh>
    <phoneticPr fontId="22"/>
  </si>
  <si>
    <t>共済掛金</t>
    <rPh sb="0" eb="2">
      <t>キョウサイ</t>
    </rPh>
    <rPh sb="2" eb="4">
      <t>カケキン</t>
    </rPh>
    <phoneticPr fontId="22"/>
  </si>
  <si>
    <t>作業衣料費</t>
    <rPh sb="0" eb="2">
      <t>サギョウ</t>
    </rPh>
    <rPh sb="2" eb="4">
      <t>イリョウ</t>
    </rPh>
    <rPh sb="4" eb="5">
      <t>ヒ</t>
    </rPh>
    <phoneticPr fontId="22"/>
  </si>
  <si>
    <t>農具費</t>
    <rPh sb="0" eb="2">
      <t>ノウグ</t>
    </rPh>
    <rPh sb="2" eb="3">
      <t>ヒ</t>
    </rPh>
    <phoneticPr fontId="22"/>
  </si>
  <si>
    <t>賃借料</t>
    <rPh sb="0" eb="3">
      <t>チンシャクリョウ</t>
    </rPh>
    <phoneticPr fontId="22"/>
  </si>
  <si>
    <t>雑費</t>
    <rPh sb="0" eb="2">
      <t>ザッピ</t>
    </rPh>
    <phoneticPr fontId="22"/>
  </si>
  <si>
    <t>【経費】</t>
    <rPh sb="1" eb="3">
      <t>ケイヒ</t>
    </rPh>
    <phoneticPr fontId="22"/>
  </si>
  <si>
    <t>当期総生産費用</t>
    <rPh sb="0" eb="2">
      <t>トウキ</t>
    </rPh>
    <rPh sb="2" eb="3">
      <t>ソウ</t>
    </rPh>
    <rPh sb="3" eb="5">
      <t>セイサン</t>
    </rPh>
    <rPh sb="5" eb="7">
      <t>ヒヨウ</t>
    </rPh>
    <phoneticPr fontId="22"/>
  </si>
  <si>
    <t>期首仕掛品棚卸高</t>
    <rPh sb="0" eb="2">
      <t>キシュ</t>
    </rPh>
    <rPh sb="2" eb="4">
      <t>シカカリ</t>
    </rPh>
    <rPh sb="4" eb="5">
      <t>ヒン</t>
    </rPh>
    <rPh sb="5" eb="7">
      <t>タナオロシ</t>
    </rPh>
    <rPh sb="7" eb="8">
      <t>ダカ</t>
    </rPh>
    <phoneticPr fontId="22"/>
  </si>
  <si>
    <t>合計</t>
    <rPh sb="0" eb="2">
      <t>ゴウケイ</t>
    </rPh>
    <phoneticPr fontId="22"/>
  </si>
  <si>
    <t>期末仕掛品棚卸高</t>
    <rPh sb="0" eb="2">
      <t>キマツ</t>
    </rPh>
    <rPh sb="2" eb="4">
      <t>シカカリ</t>
    </rPh>
    <rPh sb="4" eb="5">
      <t>ヒン</t>
    </rPh>
    <rPh sb="5" eb="7">
      <t>タナオロシ</t>
    </rPh>
    <rPh sb="7" eb="8">
      <t>ダカ</t>
    </rPh>
    <phoneticPr fontId="22"/>
  </si>
  <si>
    <t>当期製品生産原価</t>
    <rPh sb="0" eb="2">
      <t>トウキ</t>
    </rPh>
    <rPh sb="2" eb="4">
      <t>セイヒン</t>
    </rPh>
    <rPh sb="4" eb="6">
      <t>セイサン</t>
    </rPh>
    <rPh sb="6" eb="8">
      <t>ゲンカ</t>
    </rPh>
    <phoneticPr fontId="22"/>
  </si>
  <si>
    <t>（共通様式＿経営分析 4/5）</t>
    <rPh sb="1" eb="3">
      <t>キョウツウ</t>
    </rPh>
    <rPh sb="3" eb="5">
      <t>ヨウシキ</t>
    </rPh>
    <rPh sb="6" eb="8">
      <t>ケイエイ</t>
    </rPh>
    <rPh sb="8" eb="10">
      <t>ブンセキ</t>
    </rPh>
    <phoneticPr fontId="11"/>
  </si>
  <si>
    <t>福利厚生費</t>
    <rPh sb="0" eb="5">
      <t>フクリコウセイヒ</t>
    </rPh>
    <phoneticPr fontId="22"/>
  </si>
  <si>
    <t>広告宣伝費</t>
    <rPh sb="0" eb="5">
      <t>コウコクセンデンヒ</t>
    </rPh>
    <phoneticPr fontId="22"/>
  </si>
  <si>
    <t>荷造運賃</t>
    <rPh sb="0" eb="4">
      <t>ニヅクリウンチン</t>
    </rPh>
    <phoneticPr fontId="22"/>
  </si>
  <si>
    <t>支払手数料</t>
    <rPh sb="0" eb="2">
      <t>シハライ</t>
    </rPh>
    <rPh sb="2" eb="5">
      <t>テスウリョウ</t>
    </rPh>
    <phoneticPr fontId="22"/>
  </si>
  <si>
    <t>出荷経費</t>
    <rPh sb="0" eb="2">
      <t>シュッカ</t>
    </rPh>
    <rPh sb="2" eb="4">
      <t>ケイヒ</t>
    </rPh>
    <phoneticPr fontId="22"/>
  </si>
  <si>
    <t>諸会費</t>
    <rPh sb="0" eb="1">
      <t>ショ</t>
    </rPh>
    <rPh sb="1" eb="3">
      <t>カイヒ</t>
    </rPh>
    <phoneticPr fontId="22"/>
  </si>
  <si>
    <t>接待交際費</t>
    <rPh sb="0" eb="2">
      <t>セッタイ</t>
    </rPh>
    <rPh sb="2" eb="5">
      <t>コウサイヒ</t>
    </rPh>
    <phoneticPr fontId="22"/>
  </si>
  <si>
    <t>旅費交通費</t>
    <rPh sb="0" eb="2">
      <t>リョヒ</t>
    </rPh>
    <rPh sb="2" eb="5">
      <t>コウツウヒ</t>
    </rPh>
    <phoneticPr fontId="22"/>
  </si>
  <si>
    <t>通信費</t>
    <rPh sb="0" eb="3">
      <t>ツウシンヒ</t>
    </rPh>
    <phoneticPr fontId="22"/>
  </si>
  <si>
    <t>事務用消耗品費</t>
    <rPh sb="0" eb="3">
      <t>ジムヨウ</t>
    </rPh>
    <rPh sb="3" eb="6">
      <t>ショウモウヒン</t>
    </rPh>
    <rPh sb="6" eb="7">
      <t>ヒ</t>
    </rPh>
    <phoneticPr fontId="22"/>
  </si>
  <si>
    <t>リース資産減価償却費</t>
    <rPh sb="3" eb="5">
      <t>シサン</t>
    </rPh>
    <rPh sb="5" eb="7">
      <t>ゲンカ</t>
    </rPh>
    <rPh sb="7" eb="9">
      <t>ショウキャク</t>
    </rPh>
    <rPh sb="9" eb="10">
      <t>ヒ</t>
    </rPh>
    <phoneticPr fontId="22"/>
  </si>
  <si>
    <t>貸倒引当金繰入</t>
    <rPh sb="0" eb="2">
      <t>カシダオレ</t>
    </rPh>
    <rPh sb="2" eb="4">
      <t>ヒキアテ</t>
    </rPh>
    <rPh sb="4" eb="5">
      <t>キン</t>
    </rPh>
    <rPh sb="5" eb="7">
      <t>クリイレ</t>
    </rPh>
    <phoneticPr fontId="22"/>
  </si>
  <si>
    <t>研修費</t>
    <rPh sb="0" eb="3">
      <t>ケンシュウヒ</t>
    </rPh>
    <phoneticPr fontId="22"/>
  </si>
  <si>
    <t>【販売及び一般管理費】</t>
    <rPh sb="1" eb="3">
      <t>ハンバイ</t>
    </rPh>
    <rPh sb="3" eb="4">
      <t>オヨ</t>
    </rPh>
    <rPh sb="5" eb="7">
      <t>イッパン</t>
    </rPh>
    <rPh sb="7" eb="10">
      <t>カンリヒ</t>
    </rPh>
    <phoneticPr fontId="22"/>
  </si>
  <si>
    <t>（共通様式＿経営分析 5/5）</t>
    <rPh sb="1" eb="3">
      <t>キョウツウ</t>
    </rPh>
    <rPh sb="3" eb="5">
      <t>ヨウシキ</t>
    </rPh>
    <rPh sb="6" eb="8">
      <t>ケイエイ</t>
    </rPh>
    <rPh sb="8" eb="10">
      <t>ブンセキ</t>
    </rPh>
    <phoneticPr fontId="11"/>
  </si>
  <si>
    <t>従業員数（人（年平均））</t>
    <rPh sb="0" eb="3">
      <t>ジュウギョウイン</t>
    </rPh>
    <rPh sb="3" eb="4">
      <t>スウ</t>
    </rPh>
    <rPh sb="5" eb="6">
      <t>ニン</t>
    </rPh>
    <rPh sb="7" eb="8">
      <t>ネン</t>
    </rPh>
    <rPh sb="8" eb="10">
      <t>ヘイキン</t>
    </rPh>
    <phoneticPr fontId="15"/>
  </si>
  <si>
    <t>※下線の指標は参考値有り</t>
    <rPh sb="1" eb="3">
      <t>カセン</t>
    </rPh>
    <rPh sb="4" eb="6">
      <t>シヒョウ</t>
    </rPh>
    <rPh sb="7" eb="10">
      <t>サンコウチ</t>
    </rPh>
    <rPh sb="10" eb="11">
      <t>ア</t>
    </rPh>
    <phoneticPr fontId="11"/>
  </si>
  <si>
    <t>指　標</t>
    <rPh sb="0" eb="1">
      <t>ユビ</t>
    </rPh>
    <rPh sb="2" eb="3">
      <t>シルベ</t>
    </rPh>
    <phoneticPr fontId="11"/>
  </si>
  <si>
    <t>安全性分析</t>
    <rPh sb="0" eb="3">
      <t>アンゼンセイ</t>
    </rPh>
    <rPh sb="3" eb="5">
      <t>ブンセキ</t>
    </rPh>
    <phoneticPr fontId="15"/>
  </si>
  <si>
    <t>流動比率</t>
    <rPh sb="0" eb="1">
      <t>リュウ</t>
    </rPh>
    <rPh sb="1" eb="2">
      <t>ドウ</t>
    </rPh>
    <rPh sb="2" eb="3">
      <t>ヒ</t>
    </rPh>
    <rPh sb="3" eb="4">
      <t>リツ</t>
    </rPh>
    <phoneticPr fontId="15"/>
  </si>
  <si>
    <t>流動資産／流動負債×100</t>
    <rPh sb="0" eb="2">
      <t>リュウドウ</t>
    </rPh>
    <rPh sb="2" eb="4">
      <t>シサン</t>
    </rPh>
    <rPh sb="5" eb="7">
      <t>リュウドウ</t>
    </rPh>
    <rPh sb="7" eb="9">
      <t>フサイ</t>
    </rPh>
    <phoneticPr fontId="15"/>
  </si>
  <si>
    <t>当座比率</t>
    <rPh sb="0" eb="2">
      <t>トウザ</t>
    </rPh>
    <rPh sb="2" eb="3">
      <t>ヒ</t>
    </rPh>
    <rPh sb="3" eb="4">
      <t>リツ</t>
    </rPh>
    <phoneticPr fontId="15"/>
  </si>
  <si>
    <t>当座資産／流動負債×100</t>
    <rPh sb="0" eb="2">
      <t>トウザ</t>
    </rPh>
    <rPh sb="2" eb="4">
      <t>シサン</t>
    </rPh>
    <rPh sb="5" eb="7">
      <t>リュウドウ</t>
    </rPh>
    <rPh sb="7" eb="9">
      <t>フサイ</t>
    </rPh>
    <phoneticPr fontId="15"/>
  </si>
  <si>
    <t>自己資本比率</t>
    <rPh sb="0" eb="2">
      <t>ジコ</t>
    </rPh>
    <rPh sb="2" eb="4">
      <t>シホン</t>
    </rPh>
    <rPh sb="4" eb="6">
      <t>ヒリツ</t>
    </rPh>
    <phoneticPr fontId="15"/>
  </si>
  <si>
    <t>自己資本／総資本×100</t>
    <rPh sb="0" eb="2">
      <t>ジコ</t>
    </rPh>
    <rPh sb="2" eb="4">
      <t>シホン</t>
    </rPh>
    <rPh sb="5" eb="8">
      <t>ソウシホン</t>
    </rPh>
    <phoneticPr fontId="15"/>
  </si>
  <si>
    <t>固定比率</t>
    <rPh sb="0" eb="2">
      <t>コテイ</t>
    </rPh>
    <rPh sb="2" eb="3">
      <t>ヒ</t>
    </rPh>
    <rPh sb="3" eb="4">
      <t>リツ</t>
    </rPh>
    <phoneticPr fontId="15"/>
  </si>
  <si>
    <t>固定資産／自己資産×100</t>
    <rPh sb="0" eb="2">
      <t>コテイ</t>
    </rPh>
    <rPh sb="2" eb="4">
      <t>シサン</t>
    </rPh>
    <rPh sb="5" eb="7">
      <t>ジコ</t>
    </rPh>
    <rPh sb="7" eb="9">
      <t>シサン</t>
    </rPh>
    <phoneticPr fontId="15"/>
  </si>
  <si>
    <t>固定長期適合率</t>
    <rPh sb="0" eb="2">
      <t>コテイ</t>
    </rPh>
    <rPh sb="2" eb="4">
      <t>チョウキ</t>
    </rPh>
    <rPh sb="4" eb="7">
      <t>テキゴウリツ</t>
    </rPh>
    <phoneticPr fontId="15"/>
  </si>
  <si>
    <t>固定資産／（固定負債＋自己資本）×100</t>
    <rPh sb="0" eb="4">
      <t>コテイシサン</t>
    </rPh>
    <rPh sb="6" eb="8">
      <t>コテイ</t>
    </rPh>
    <rPh sb="8" eb="10">
      <t>フサイ</t>
    </rPh>
    <rPh sb="11" eb="13">
      <t>ジコ</t>
    </rPh>
    <rPh sb="13" eb="15">
      <t>シホン</t>
    </rPh>
    <phoneticPr fontId="15"/>
  </si>
  <si>
    <t>効率性・生産性分析</t>
    <rPh sb="0" eb="2">
      <t>コウリツ</t>
    </rPh>
    <rPh sb="2" eb="3">
      <t>セイ</t>
    </rPh>
    <rPh sb="4" eb="7">
      <t>セイサンセイ</t>
    </rPh>
    <rPh sb="7" eb="9">
      <t>ブンセキ</t>
    </rPh>
    <phoneticPr fontId="15"/>
  </si>
  <si>
    <t>総資本回転率</t>
    <phoneticPr fontId="11"/>
  </si>
  <si>
    <t>売上高／総資本</t>
    <rPh sb="4" eb="7">
      <t>ソウシホン</t>
    </rPh>
    <phoneticPr fontId="15"/>
  </si>
  <si>
    <t>有形固定資産回転率</t>
  </si>
  <si>
    <t>売上高／有形固定資産</t>
    <rPh sb="4" eb="6">
      <t>ユウケイ</t>
    </rPh>
    <rPh sb="6" eb="8">
      <t>コテイ</t>
    </rPh>
    <rPh sb="8" eb="10">
      <t>シサン</t>
    </rPh>
    <phoneticPr fontId="15"/>
  </si>
  <si>
    <t>棚卸資産回転率</t>
  </si>
  <si>
    <t>売上高／棚卸資産</t>
    <rPh sb="4" eb="6">
      <t>タナオロシ</t>
    </rPh>
    <rPh sb="6" eb="8">
      <t>シサン</t>
    </rPh>
    <phoneticPr fontId="15"/>
  </si>
  <si>
    <t>付加価値額</t>
  </si>
  <si>
    <t>経常利益＋人件費＋金融費用＋貸借料＋租税公課＋減価償却費</t>
    <rPh sb="0" eb="2">
      <t>ケイジョウ</t>
    </rPh>
    <rPh sb="2" eb="4">
      <t>リエキ</t>
    </rPh>
    <rPh sb="5" eb="8">
      <t>ジンケンヒ</t>
    </rPh>
    <rPh sb="9" eb="11">
      <t>キンユウ</t>
    </rPh>
    <rPh sb="11" eb="13">
      <t>ヒヨウ</t>
    </rPh>
    <rPh sb="14" eb="16">
      <t>タイシャク</t>
    </rPh>
    <rPh sb="16" eb="17">
      <t>リョウ</t>
    </rPh>
    <rPh sb="18" eb="20">
      <t>ソゼイ</t>
    </rPh>
    <rPh sb="20" eb="22">
      <t>コウカ</t>
    </rPh>
    <rPh sb="23" eb="25">
      <t>ゲンカ</t>
    </rPh>
    <rPh sb="25" eb="27">
      <t>ショウキャク</t>
    </rPh>
    <rPh sb="27" eb="28">
      <t>ヒ</t>
    </rPh>
    <phoneticPr fontId="15"/>
  </si>
  <si>
    <t>労働生産性</t>
  </si>
  <si>
    <t>付加価値額／従業員数（年平均）</t>
    <rPh sb="0" eb="2">
      <t>フカ</t>
    </rPh>
    <rPh sb="2" eb="4">
      <t>カチ</t>
    </rPh>
    <rPh sb="4" eb="5">
      <t>ガク</t>
    </rPh>
    <rPh sb="6" eb="9">
      <t>ジュウギョウイン</t>
    </rPh>
    <rPh sb="9" eb="10">
      <t>スウ</t>
    </rPh>
    <rPh sb="11" eb="14">
      <t>ネンヘイキン</t>
    </rPh>
    <phoneticPr fontId="15"/>
  </si>
  <si>
    <t>売上高原価率</t>
  </si>
  <si>
    <t>原価／売上高×100</t>
    <rPh sb="0" eb="2">
      <t>ゲンカ</t>
    </rPh>
    <phoneticPr fontId="15"/>
  </si>
  <si>
    <t>売上高材料費比率</t>
  </si>
  <si>
    <t>材料費／売上高×100</t>
    <rPh sb="0" eb="3">
      <t>ザイリョウヒ</t>
    </rPh>
    <phoneticPr fontId="15"/>
  </si>
  <si>
    <r>
      <t xml:space="preserve">売上高人件費比率
</t>
    </r>
    <r>
      <rPr>
        <sz val="11"/>
        <rFont val="ＭＳ 明朝"/>
        <family val="1"/>
        <charset val="128"/>
      </rPr>
      <t>（生産原価の人件費）</t>
    </r>
    <phoneticPr fontId="15"/>
  </si>
  <si>
    <t>生産原価の人件費／売上高×100</t>
    <rPh sb="0" eb="2">
      <t>セイサン</t>
    </rPh>
    <rPh sb="2" eb="4">
      <t>ゲンカ</t>
    </rPh>
    <rPh sb="5" eb="8">
      <t>ジンケンヒ</t>
    </rPh>
    <phoneticPr fontId="15"/>
  </si>
  <si>
    <r>
      <t xml:space="preserve">売上高人件費比率
</t>
    </r>
    <r>
      <rPr>
        <sz val="11"/>
        <rFont val="ＭＳ 明朝"/>
        <family val="1"/>
        <charset val="128"/>
      </rPr>
      <t>（生産原価と販管費の人件費)</t>
    </r>
    <phoneticPr fontId="15"/>
  </si>
  <si>
    <t>生産原価・販管費の人件費／売上高×100</t>
    <rPh sb="5" eb="8">
      <t>ハンカンヒ</t>
    </rPh>
    <rPh sb="9" eb="12">
      <t>ジンケンヒ</t>
    </rPh>
    <rPh sb="11" eb="12">
      <t>ヒ</t>
    </rPh>
    <phoneticPr fontId="15"/>
  </si>
  <si>
    <t>収益性分析</t>
    <rPh sb="0" eb="2">
      <t>シュウエキ</t>
    </rPh>
    <rPh sb="2" eb="3">
      <t>セイ</t>
    </rPh>
    <rPh sb="3" eb="5">
      <t>ブンセキ</t>
    </rPh>
    <phoneticPr fontId="15"/>
  </si>
  <si>
    <t>総資本経常利益率</t>
    <rPh sb="3" eb="5">
      <t>ケイジョウ</t>
    </rPh>
    <rPh sb="5" eb="7">
      <t>リエキ</t>
    </rPh>
    <phoneticPr fontId="15"/>
  </si>
  <si>
    <t>経常利益／総資本×100</t>
    <rPh sb="0" eb="2">
      <t>ケイジョウ</t>
    </rPh>
    <rPh sb="2" eb="4">
      <t>リエキ</t>
    </rPh>
    <rPh sb="5" eb="8">
      <t>ソウシホン</t>
    </rPh>
    <phoneticPr fontId="15"/>
  </si>
  <si>
    <t>売上高総利益率</t>
    <phoneticPr fontId="15"/>
  </si>
  <si>
    <t>売上総利益／売上高×100</t>
    <rPh sb="0" eb="2">
      <t>ウリアゲ</t>
    </rPh>
    <rPh sb="2" eb="5">
      <t>ソウリエキ</t>
    </rPh>
    <rPh sb="6" eb="8">
      <t>ウリアゲ</t>
    </rPh>
    <rPh sb="8" eb="9">
      <t>ダカ</t>
    </rPh>
    <phoneticPr fontId="15"/>
  </si>
  <si>
    <t>売上高営業利益率</t>
  </si>
  <si>
    <t>営業利益／売上高×100</t>
    <rPh sb="0" eb="2">
      <t>エイギョウ</t>
    </rPh>
    <rPh sb="2" eb="4">
      <t>リエキ</t>
    </rPh>
    <rPh sb="5" eb="7">
      <t>ウリアゲ</t>
    </rPh>
    <rPh sb="7" eb="8">
      <t>ダカ</t>
    </rPh>
    <phoneticPr fontId="15"/>
  </si>
  <si>
    <t>売上高経常利益率</t>
  </si>
  <si>
    <t>経常利益／売上高×100</t>
    <rPh sb="0" eb="2">
      <t>ケイジョウ</t>
    </rPh>
    <rPh sb="2" eb="4">
      <t>リエキ</t>
    </rPh>
    <rPh sb="5" eb="7">
      <t>ウリアゲ</t>
    </rPh>
    <rPh sb="7" eb="8">
      <t>ダカ</t>
    </rPh>
    <phoneticPr fontId="15"/>
  </si>
  <si>
    <t>【経営分析の結果】</t>
    <rPh sb="1" eb="3">
      <t>ケイエイ</t>
    </rPh>
    <rPh sb="3" eb="5">
      <t>ブンセキ</t>
    </rPh>
    <rPh sb="6" eb="8">
      <t>ケッカ</t>
    </rPh>
    <phoneticPr fontId="15"/>
  </si>
  <si>
    <t>経営指標の参考数値</t>
    <rPh sb="0" eb="2">
      <t>ケイエイ</t>
    </rPh>
    <rPh sb="2" eb="4">
      <t>シヒョウ</t>
    </rPh>
    <rPh sb="5" eb="7">
      <t>サンコウ</t>
    </rPh>
    <rPh sb="7" eb="9">
      <t>スウチ</t>
    </rPh>
    <phoneticPr fontId="15"/>
  </si>
  <si>
    <t>稲作の場合</t>
    <rPh sb="0" eb="2">
      <t>イナサク</t>
    </rPh>
    <rPh sb="3" eb="5">
      <t>バアイ</t>
    </rPh>
    <phoneticPr fontId="15"/>
  </si>
  <si>
    <t>野菜、花きの場合</t>
    <phoneticPr fontId="15"/>
  </si>
  <si>
    <t>総資本経常利益率</t>
  </si>
  <si>
    <t>５％以上</t>
  </si>
  <si>
    <t>10％以上</t>
    <phoneticPr fontId="15"/>
  </si>
  <si>
    <t>30％以上</t>
    <phoneticPr fontId="15"/>
  </si>
  <si>
    <t>５％以上</t>
    <phoneticPr fontId="15"/>
  </si>
  <si>
    <t>総資本回転率</t>
  </si>
  <si>
    <t>1.0回転以上</t>
    <phoneticPr fontId="15"/>
  </si>
  <si>
    <t>2.0回転以上</t>
    <phoneticPr fontId="15"/>
  </si>
  <si>
    <t>流動比率</t>
  </si>
  <si>
    <t>200％以上</t>
    <phoneticPr fontId="15"/>
  </si>
  <si>
    <t>150％以上</t>
    <phoneticPr fontId="15"/>
  </si>
  <si>
    <t>自己資本比率</t>
    <phoneticPr fontId="15"/>
  </si>
  <si>
    <t>固定長期適合率</t>
  </si>
  <si>
    <t>80％以下</t>
    <phoneticPr fontId="15"/>
  </si>
  <si>
    <t>※参考数値は、武藤中小企業診断士、小潟革新支援担当監修</t>
    <rPh sb="1" eb="3">
      <t>サンコウ</t>
    </rPh>
    <rPh sb="3" eb="5">
      <t>スウチ</t>
    </rPh>
    <phoneticPr fontId="15"/>
  </si>
  <si>
    <t>減価償却費</t>
    <rPh sb="0" eb="2">
      <t>ゲンカ</t>
    </rPh>
    <rPh sb="2" eb="4">
      <t>ショウキャク</t>
    </rPh>
    <rPh sb="4" eb="5">
      <t>ヒ</t>
    </rPh>
    <phoneticPr fontId="11"/>
  </si>
  <si>
    <t>家賃</t>
    <rPh sb="0" eb="2">
      <t>ヤチン</t>
    </rPh>
    <phoneticPr fontId="22"/>
  </si>
  <si>
    <t>地代</t>
    <rPh sb="0" eb="2">
      <t>チダイ</t>
    </rPh>
    <phoneticPr fontId="22"/>
  </si>
  <si>
    <t>※以下の転記元は「法人」の場合、「個人」については項目セル欄にコメントを記載</t>
    <rPh sb="1" eb="3">
      <t>イカ</t>
    </rPh>
    <rPh sb="4" eb="6">
      <t>テンキ</t>
    </rPh>
    <rPh sb="6" eb="7">
      <t>モト</t>
    </rPh>
    <rPh sb="9" eb="11">
      <t>ホウジン</t>
    </rPh>
    <rPh sb="13" eb="15">
      <t>バアイ</t>
    </rPh>
    <rPh sb="17" eb="19">
      <t>コジン</t>
    </rPh>
    <rPh sb="25" eb="27">
      <t>コウモク</t>
    </rPh>
    <rPh sb="29" eb="30">
      <t>ラン</t>
    </rPh>
    <rPh sb="36" eb="38">
      <t>キサイ</t>
    </rPh>
    <phoneticPr fontId="11"/>
  </si>
  <si>
    <t>経営面積(a)</t>
    <rPh sb="0" eb="2">
      <t>ケイエイ</t>
    </rPh>
    <rPh sb="2" eb="4">
      <t>メンセキ</t>
    </rPh>
    <phoneticPr fontId="15"/>
  </si>
  <si>
    <t>農作業場</t>
    <rPh sb="0" eb="3">
      <t>ノウサギョウ</t>
    </rPh>
    <rPh sb="3" eb="4">
      <t>ジョウ</t>
    </rPh>
    <phoneticPr fontId="11"/>
  </si>
  <si>
    <t>・新規就業者の増に対応する規模（目標規模60ha）を目指す</t>
    <rPh sb="1" eb="3">
      <t>シンキ</t>
    </rPh>
    <rPh sb="3" eb="6">
      <t>シュウギョウシャ</t>
    </rPh>
    <rPh sb="7" eb="8">
      <t>ゾウ</t>
    </rPh>
    <rPh sb="9" eb="11">
      <t>タイオウ</t>
    </rPh>
    <rPh sb="13" eb="15">
      <t>キボ</t>
    </rPh>
    <rPh sb="16" eb="18">
      <t>モクヒョウ</t>
    </rPh>
    <rPh sb="18" eb="20">
      <t>キボ</t>
    </rPh>
    <rPh sb="26" eb="28">
      <t>メザ</t>
    </rPh>
    <phoneticPr fontId="11"/>
  </si>
  <si>
    <t>自社農産物を活用した漬物・</t>
    <rPh sb="0" eb="2">
      <t>ジシャ</t>
    </rPh>
    <rPh sb="2" eb="5">
      <t>ノウサンブツ</t>
    </rPh>
    <rPh sb="6" eb="8">
      <t>カツヨウ</t>
    </rPh>
    <rPh sb="10" eb="12">
      <t>ツケモノ</t>
    </rPh>
    <phoneticPr fontId="11"/>
  </si>
  <si>
    <t>その他収入</t>
    <rPh sb="2" eb="3">
      <t>タ</t>
    </rPh>
    <rPh sb="3" eb="5">
      <t>シュウニュウ</t>
    </rPh>
    <phoneticPr fontId="11"/>
  </si>
  <si>
    <t>（６）農業粗収入・売上等</t>
  </si>
  <si>
    <t>(単位：千円)</t>
  </si>
  <si>
    <t>個人</t>
  </si>
  <si>
    <t>法人</t>
  </si>
  <si>
    <t>直近年</t>
  </si>
  <si>
    <t>前年</t>
  </si>
  <si>
    <t>農業粗収入</t>
  </si>
  <si>
    <t>売上</t>
  </si>
  <si>
    <t>【記入例】
水稲</t>
  </si>
  <si>
    <t>経営規模</t>
  </si>
  <si>
    <t>生産量</t>
  </si>
  <si>
    <t>売上高</t>
  </si>
  <si>
    <t>作業受託収入</t>
  </si>
  <si>
    <t>その他（　　　　　）</t>
  </si>
  <si>
    <t>売上原価</t>
  </si>
  <si>
    <t>期首商製品棚卸高</t>
  </si>
  <si>
    <t>施設・機械費</t>
  </si>
  <si>
    <t>当期商品仕入高</t>
  </si>
  <si>
    <t>うち減価償却費</t>
  </si>
  <si>
    <t>当期製品製造原価</t>
  </si>
  <si>
    <t>出荷販売経費</t>
  </si>
  <si>
    <t>材料費</t>
  </si>
  <si>
    <t>雇用労務</t>
  </si>
  <si>
    <t>労務費</t>
  </si>
  <si>
    <t>支払利息</t>
  </si>
  <si>
    <t>賃借料</t>
  </si>
  <si>
    <t>支払地代</t>
  </si>
  <si>
    <t>その他経費</t>
  </si>
  <si>
    <t>その他</t>
  </si>
  <si>
    <t>（減価償却）</t>
  </si>
  <si>
    <t>農業所得</t>
  </si>
  <si>
    <t>期末商製品棚卸高</t>
  </si>
  <si>
    <t>農外所得</t>
  </si>
  <si>
    <t>売上総利益</t>
  </si>
  <si>
    <t>年金被贈等</t>
  </si>
  <si>
    <t>販売費・一般管理費</t>
  </si>
  <si>
    <t>農家総所得</t>
  </si>
  <si>
    <t>役員報酬</t>
  </si>
  <si>
    <t>家計費</t>
  </si>
  <si>
    <t>その他人件費</t>
  </si>
  <si>
    <t>租税公課</t>
  </si>
  <si>
    <t>償還財源</t>
  </si>
  <si>
    <t>減価償却費</t>
  </si>
  <si>
    <t>償還金（元本）</t>
  </si>
  <si>
    <t>営業利益</t>
  </si>
  <si>
    <t>施設・機械等の設備投資</t>
  </si>
  <si>
    <t>営業外利益</t>
  </si>
  <si>
    <t>農業負債（短期）</t>
  </si>
  <si>
    <t>営業外費用</t>
  </si>
  <si>
    <t>農業負債（長期）</t>
  </si>
  <si>
    <t>農外負債</t>
  </si>
  <si>
    <t>経常利益</t>
  </si>
  <si>
    <t>計</t>
  </si>
  <si>
    <t>税引前当期利益</t>
  </si>
  <si>
    <t>法人税等充当額</t>
  </si>
  <si>
    <t>税引後当期利益</t>
  </si>
  <si>
    <t>差引余剰</t>
  </si>
  <si>
    <t>加工売上高</t>
    <rPh sb="0" eb="5">
      <t>カコウウリアゲダカ</t>
    </rPh>
    <phoneticPr fontId="11"/>
  </si>
  <si>
    <t>令和4年度</t>
    <rPh sb="0" eb="2">
      <t>レイワ</t>
    </rPh>
    <rPh sb="3" eb="5">
      <t>ネンド</t>
    </rPh>
    <phoneticPr fontId="15"/>
  </si>
  <si>
    <t>令和元年度</t>
    <rPh sb="0" eb="2">
      <t>レイワ</t>
    </rPh>
    <rPh sb="2" eb="4">
      <t>ガンネン</t>
    </rPh>
    <rPh sb="4" eb="5">
      <t>ド</t>
    </rPh>
    <phoneticPr fontId="15"/>
  </si>
  <si>
    <t>専従者給与</t>
    <rPh sb="0" eb="3">
      <t>センジュウシャ</t>
    </rPh>
    <rPh sb="3" eb="5">
      <t>キュウヨ</t>
    </rPh>
    <phoneticPr fontId="22"/>
  </si>
  <si>
    <t>勘定科目</t>
    <rPh sb="0" eb="2">
      <t>カンジョウ</t>
    </rPh>
    <rPh sb="2" eb="4">
      <t>カモク</t>
    </rPh>
    <phoneticPr fontId="22"/>
  </si>
  <si>
    <t>収入金額</t>
    <rPh sb="0" eb="2">
      <t>シュウニュウ</t>
    </rPh>
    <rPh sb="2" eb="4">
      <t>キンガク</t>
    </rPh>
    <phoneticPr fontId="22"/>
  </si>
  <si>
    <t>販売金額</t>
    <rPh sb="0" eb="2">
      <t>ハンバイ</t>
    </rPh>
    <rPh sb="2" eb="4">
      <t>キンガク</t>
    </rPh>
    <phoneticPr fontId="22"/>
  </si>
  <si>
    <t>①</t>
    <phoneticPr fontId="22"/>
  </si>
  <si>
    <t>家事消費、事業消費金額</t>
    <rPh sb="0" eb="2">
      <t>カジ</t>
    </rPh>
    <rPh sb="2" eb="4">
      <t>ショウヒ</t>
    </rPh>
    <rPh sb="5" eb="7">
      <t>ジギョウ</t>
    </rPh>
    <rPh sb="7" eb="9">
      <t>ショウヒ</t>
    </rPh>
    <rPh sb="9" eb="11">
      <t>キンガク</t>
    </rPh>
    <phoneticPr fontId="22"/>
  </si>
  <si>
    <t>②</t>
    <phoneticPr fontId="22"/>
  </si>
  <si>
    <t>③</t>
    <phoneticPr fontId="22"/>
  </si>
  <si>
    <t>小計（①＋②＋③）</t>
    <rPh sb="0" eb="2">
      <t>ショウケイ</t>
    </rPh>
    <phoneticPr fontId="22"/>
  </si>
  <si>
    <t>④</t>
    <phoneticPr fontId="22"/>
  </si>
  <si>
    <t>農産物の
棚卸高</t>
    <rPh sb="0" eb="3">
      <t>ノウサンブツ</t>
    </rPh>
    <rPh sb="5" eb="8">
      <t>タナオロシダカ</t>
    </rPh>
    <phoneticPr fontId="22"/>
  </si>
  <si>
    <t>期首</t>
    <rPh sb="0" eb="2">
      <t>キシュ</t>
    </rPh>
    <phoneticPr fontId="22"/>
  </si>
  <si>
    <t>⑤</t>
    <phoneticPr fontId="22"/>
  </si>
  <si>
    <t>期末</t>
    <rPh sb="0" eb="2">
      <t>キマツ</t>
    </rPh>
    <phoneticPr fontId="22"/>
  </si>
  <si>
    <t>⑥</t>
    <phoneticPr fontId="22"/>
  </si>
  <si>
    <t>計（④－⑤＋⑥）</t>
    <rPh sb="0" eb="1">
      <t>ケイ</t>
    </rPh>
    <phoneticPr fontId="22"/>
  </si>
  <si>
    <t>⑦</t>
    <phoneticPr fontId="22"/>
  </si>
  <si>
    <t>経費</t>
    <rPh sb="0" eb="1">
      <t>ヘ</t>
    </rPh>
    <rPh sb="1" eb="2">
      <t>ヒ</t>
    </rPh>
    <phoneticPr fontId="22"/>
  </si>
  <si>
    <t>⑧</t>
    <phoneticPr fontId="22"/>
  </si>
  <si>
    <t>⑨</t>
    <phoneticPr fontId="22"/>
  </si>
  <si>
    <t>素畜費</t>
    <rPh sb="0" eb="3">
      <t>モトチクヒ</t>
    </rPh>
    <phoneticPr fontId="22"/>
  </si>
  <si>
    <t>⑩</t>
    <phoneticPr fontId="22"/>
  </si>
  <si>
    <t>⑪</t>
    <phoneticPr fontId="22"/>
  </si>
  <si>
    <t>飼料費</t>
    <rPh sb="0" eb="3">
      <t>シリョウヒ</t>
    </rPh>
    <phoneticPr fontId="22"/>
  </si>
  <si>
    <t>⑫</t>
    <phoneticPr fontId="22"/>
  </si>
  <si>
    <t>⑬</t>
    <phoneticPr fontId="22"/>
  </si>
  <si>
    <t>農薬衛生費</t>
    <rPh sb="0" eb="2">
      <t>ノウヤク</t>
    </rPh>
    <rPh sb="2" eb="4">
      <t>エイセイ</t>
    </rPh>
    <rPh sb="4" eb="5">
      <t>ヒ</t>
    </rPh>
    <phoneticPr fontId="22"/>
  </si>
  <si>
    <t>⑭</t>
    <phoneticPr fontId="22"/>
  </si>
  <si>
    <t>⑮</t>
    <phoneticPr fontId="22"/>
  </si>
  <si>
    <t>⑯</t>
    <phoneticPr fontId="22"/>
  </si>
  <si>
    <t>動力光熱費</t>
    <rPh sb="0" eb="2">
      <t>ドウリョク</t>
    </rPh>
    <rPh sb="2" eb="5">
      <t>コウネツヒ</t>
    </rPh>
    <phoneticPr fontId="22"/>
  </si>
  <si>
    <t>⑰</t>
    <phoneticPr fontId="22"/>
  </si>
  <si>
    <t>作業用衣料費</t>
    <rPh sb="0" eb="3">
      <t>サギョウヨウ</t>
    </rPh>
    <rPh sb="3" eb="6">
      <t>イリョウヒ</t>
    </rPh>
    <phoneticPr fontId="22"/>
  </si>
  <si>
    <t>⑱</t>
    <phoneticPr fontId="22"/>
  </si>
  <si>
    <t>農業共済掛金</t>
    <rPh sb="0" eb="2">
      <t>ノウギョウ</t>
    </rPh>
    <rPh sb="2" eb="4">
      <t>キョウサイ</t>
    </rPh>
    <rPh sb="4" eb="6">
      <t>カケキン</t>
    </rPh>
    <phoneticPr fontId="22"/>
  </si>
  <si>
    <t>⑲</t>
    <phoneticPr fontId="22"/>
  </si>
  <si>
    <t>⑳</t>
    <phoneticPr fontId="22"/>
  </si>
  <si>
    <t>荷造運賃手数料</t>
    <rPh sb="0" eb="2">
      <t>ニヅク</t>
    </rPh>
    <rPh sb="2" eb="4">
      <t>ウンチン</t>
    </rPh>
    <rPh sb="4" eb="7">
      <t>テスウリョウ</t>
    </rPh>
    <phoneticPr fontId="22"/>
  </si>
  <si>
    <t>㉑</t>
    <phoneticPr fontId="22"/>
  </si>
  <si>
    <t>雇人費</t>
    <rPh sb="0" eb="3">
      <t>ヤトイニンヒ</t>
    </rPh>
    <phoneticPr fontId="22"/>
  </si>
  <si>
    <t>㉒</t>
    <phoneticPr fontId="22"/>
  </si>
  <si>
    <t>利子割引料</t>
    <rPh sb="0" eb="2">
      <t>リシ</t>
    </rPh>
    <rPh sb="2" eb="5">
      <t>ワリビキリョウ</t>
    </rPh>
    <phoneticPr fontId="22"/>
  </si>
  <si>
    <t>㉓</t>
    <phoneticPr fontId="22"/>
  </si>
  <si>
    <t>㉔</t>
    <phoneticPr fontId="22"/>
  </si>
  <si>
    <t>土地改良費</t>
    <rPh sb="0" eb="2">
      <t>トチ</t>
    </rPh>
    <rPh sb="2" eb="5">
      <t>カイリョウヒ</t>
    </rPh>
    <phoneticPr fontId="22"/>
  </si>
  <si>
    <t>㉕</t>
    <phoneticPr fontId="22"/>
  </si>
  <si>
    <t>㉖</t>
    <phoneticPr fontId="22"/>
  </si>
  <si>
    <t>㉗</t>
    <phoneticPr fontId="22"/>
  </si>
  <si>
    <t>㉘</t>
    <phoneticPr fontId="22"/>
  </si>
  <si>
    <t>㉙</t>
    <phoneticPr fontId="22"/>
  </si>
  <si>
    <t>㉚</t>
    <phoneticPr fontId="22"/>
  </si>
  <si>
    <t>小計</t>
    <rPh sb="0" eb="2">
      <t>ショウケイ</t>
    </rPh>
    <phoneticPr fontId="22"/>
  </si>
  <si>
    <t>㉛</t>
    <phoneticPr fontId="22"/>
  </si>
  <si>
    <t>農産物以外の棚卸高</t>
    <rPh sb="0" eb="3">
      <t>ノウサンブツ</t>
    </rPh>
    <rPh sb="3" eb="5">
      <t>イガイ</t>
    </rPh>
    <rPh sb="6" eb="9">
      <t>タナオロシダカ</t>
    </rPh>
    <phoneticPr fontId="22"/>
  </si>
  <si>
    <t>㉜</t>
    <phoneticPr fontId="22"/>
  </si>
  <si>
    <t>㉝</t>
    <phoneticPr fontId="22"/>
  </si>
  <si>
    <t>経費から差し引く果樹牛馬等の育成費用</t>
    <rPh sb="0" eb="2">
      <t>ケイヒ</t>
    </rPh>
    <rPh sb="4" eb="5">
      <t>サ</t>
    </rPh>
    <rPh sb="6" eb="7">
      <t>ヒ</t>
    </rPh>
    <rPh sb="8" eb="10">
      <t>カジュ</t>
    </rPh>
    <rPh sb="10" eb="12">
      <t>ギュウバ</t>
    </rPh>
    <rPh sb="12" eb="13">
      <t>トウ</t>
    </rPh>
    <rPh sb="14" eb="16">
      <t>イクセイ</t>
    </rPh>
    <rPh sb="16" eb="18">
      <t>ヒヨウ</t>
    </rPh>
    <phoneticPr fontId="22"/>
  </si>
  <si>
    <t>㉞</t>
    <phoneticPr fontId="22"/>
  </si>
  <si>
    <t>計（㉛＋㉜－㉝－㉞）</t>
    <rPh sb="0" eb="1">
      <t>ケイ</t>
    </rPh>
    <phoneticPr fontId="22"/>
  </si>
  <si>
    <t>㉟</t>
    <phoneticPr fontId="22"/>
  </si>
  <si>
    <t>差引金額（⑦－㉟）  【農業所得】</t>
    <rPh sb="0" eb="2">
      <t>サシヒキ</t>
    </rPh>
    <rPh sb="2" eb="4">
      <t>キンガク</t>
    </rPh>
    <rPh sb="12" eb="14">
      <t>ノウギョウ</t>
    </rPh>
    <rPh sb="14" eb="16">
      <t>ショトク</t>
    </rPh>
    <phoneticPr fontId="22"/>
  </si>
  <si>
    <t>㊱</t>
    <phoneticPr fontId="22"/>
  </si>
  <si>
    <t>各種引当金・準備金等</t>
    <rPh sb="0" eb="2">
      <t>カクシュ</t>
    </rPh>
    <rPh sb="2" eb="5">
      <t>ヒキアテキン</t>
    </rPh>
    <rPh sb="6" eb="9">
      <t>ジュンビキン</t>
    </rPh>
    <rPh sb="9" eb="10">
      <t>トウ</t>
    </rPh>
    <phoneticPr fontId="22"/>
  </si>
  <si>
    <t>繰戻額等</t>
    <rPh sb="0" eb="2">
      <t>クリモドシ</t>
    </rPh>
    <rPh sb="2" eb="3">
      <t>ガク</t>
    </rPh>
    <rPh sb="3" eb="4">
      <t>トウ</t>
    </rPh>
    <phoneticPr fontId="22"/>
  </si>
  <si>
    <t>貸倒引当金繰戻額</t>
    <rPh sb="0" eb="2">
      <t>カシダオレ</t>
    </rPh>
    <rPh sb="2" eb="5">
      <t>ヒキアテキン</t>
    </rPh>
    <rPh sb="5" eb="7">
      <t>クリモドシ</t>
    </rPh>
    <rPh sb="7" eb="8">
      <t>ガク</t>
    </rPh>
    <phoneticPr fontId="22"/>
  </si>
  <si>
    <t>㊲</t>
    <phoneticPr fontId="22"/>
  </si>
  <si>
    <t>㊳</t>
    <phoneticPr fontId="22"/>
  </si>
  <si>
    <t>㊴</t>
    <phoneticPr fontId="22"/>
  </si>
  <si>
    <t>計</t>
    <rPh sb="0" eb="1">
      <t>ケイ</t>
    </rPh>
    <phoneticPr fontId="22"/>
  </si>
  <si>
    <t>㊵</t>
    <phoneticPr fontId="22"/>
  </si>
  <si>
    <t>繰入額等</t>
    <rPh sb="0" eb="2">
      <t>クリイレ</t>
    </rPh>
    <rPh sb="2" eb="3">
      <t>ガク</t>
    </rPh>
    <rPh sb="3" eb="4">
      <t>トウ</t>
    </rPh>
    <phoneticPr fontId="22"/>
  </si>
  <si>
    <t>㊶</t>
    <phoneticPr fontId="22"/>
  </si>
  <si>
    <t>貸倒引当金</t>
    <rPh sb="0" eb="2">
      <t>カシダオレ</t>
    </rPh>
    <rPh sb="2" eb="5">
      <t>ヒキアテキン</t>
    </rPh>
    <phoneticPr fontId="22"/>
  </si>
  <si>
    <t>㊷</t>
    <phoneticPr fontId="22"/>
  </si>
  <si>
    <t>㊸</t>
    <phoneticPr fontId="22"/>
  </si>
  <si>
    <t>㊹</t>
    <phoneticPr fontId="22"/>
  </si>
  <si>
    <t>㊺</t>
    <phoneticPr fontId="22"/>
  </si>
  <si>
    <t>青色申告特別控除前の所得金額（㊱＋㊵-㊺）</t>
    <rPh sb="0" eb="2">
      <t>アオイロ</t>
    </rPh>
    <rPh sb="2" eb="4">
      <t>シンコク</t>
    </rPh>
    <rPh sb="4" eb="6">
      <t>トクベツ</t>
    </rPh>
    <rPh sb="6" eb="8">
      <t>コウジョ</t>
    </rPh>
    <rPh sb="8" eb="9">
      <t>マエ</t>
    </rPh>
    <rPh sb="10" eb="12">
      <t>ショトク</t>
    </rPh>
    <rPh sb="12" eb="14">
      <t>キンガク</t>
    </rPh>
    <phoneticPr fontId="22"/>
  </si>
  <si>
    <t>㊻</t>
    <phoneticPr fontId="22"/>
  </si>
  <si>
    <t>青色申告特別控除額</t>
    <rPh sb="0" eb="2">
      <t>アオイロ</t>
    </rPh>
    <rPh sb="2" eb="4">
      <t>シンコク</t>
    </rPh>
    <rPh sb="4" eb="6">
      <t>トクベツ</t>
    </rPh>
    <rPh sb="6" eb="8">
      <t>コウジョ</t>
    </rPh>
    <rPh sb="8" eb="9">
      <t>ガク</t>
    </rPh>
    <phoneticPr fontId="22"/>
  </si>
  <si>
    <t>㊼</t>
    <phoneticPr fontId="22"/>
  </si>
  <si>
    <t>所得金額（㊻－㊼）</t>
    <rPh sb="0" eb="2">
      <t>ショトク</t>
    </rPh>
    <rPh sb="2" eb="4">
      <t>キンガク</t>
    </rPh>
    <phoneticPr fontId="22"/>
  </si>
  <si>
    <t>㊽</t>
    <phoneticPr fontId="22"/>
  </si>
  <si>
    <t>資産の部</t>
    <rPh sb="0" eb="2">
      <t>シサン</t>
    </rPh>
    <rPh sb="3" eb="4">
      <t>ブ</t>
    </rPh>
    <phoneticPr fontId="22"/>
  </si>
  <si>
    <t>流動資産</t>
    <rPh sb="0" eb="2">
      <t>リュウドウ</t>
    </rPh>
    <rPh sb="2" eb="4">
      <t>シサン</t>
    </rPh>
    <phoneticPr fontId="22"/>
  </si>
  <si>
    <t>当座資産</t>
    <rPh sb="0" eb="2">
      <t>トウザ</t>
    </rPh>
    <rPh sb="2" eb="4">
      <t>シサン</t>
    </rPh>
    <phoneticPr fontId="22"/>
  </si>
  <si>
    <t>現金</t>
    <rPh sb="0" eb="2">
      <t>ゲンキン</t>
    </rPh>
    <phoneticPr fontId="22"/>
  </si>
  <si>
    <t>普通預金</t>
    <rPh sb="0" eb="2">
      <t>フツウ</t>
    </rPh>
    <rPh sb="2" eb="4">
      <t>ヨキン</t>
    </rPh>
    <phoneticPr fontId="22"/>
  </si>
  <si>
    <t>定期預金</t>
    <rPh sb="0" eb="2">
      <t>テイキ</t>
    </rPh>
    <rPh sb="2" eb="4">
      <t>ヨキン</t>
    </rPh>
    <phoneticPr fontId="22"/>
  </si>
  <si>
    <t>その他の預金</t>
    <rPh sb="2" eb="3">
      <t>タ</t>
    </rPh>
    <rPh sb="4" eb="6">
      <t>ヨキン</t>
    </rPh>
    <phoneticPr fontId="22"/>
  </si>
  <si>
    <t>その他の当座資産</t>
    <rPh sb="2" eb="3">
      <t>タ</t>
    </rPh>
    <rPh sb="4" eb="8">
      <t>トウザシサン</t>
    </rPh>
    <phoneticPr fontId="22"/>
  </si>
  <si>
    <t>当座資産計①</t>
    <rPh sb="0" eb="4">
      <t>トウザシサン</t>
    </rPh>
    <rPh sb="4" eb="5">
      <t>ケイ</t>
    </rPh>
    <phoneticPr fontId="22"/>
  </si>
  <si>
    <t>棚卸資産</t>
    <rPh sb="0" eb="4">
      <t>タナオロシシサン</t>
    </rPh>
    <phoneticPr fontId="22"/>
  </si>
  <si>
    <t>農産物</t>
    <rPh sb="0" eb="3">
      <t>ノウサンブツ</t>
    </rPh>
    <phoneticPr fontId="22"/>
  </si>
  <si>
    <t>仕掛品（未収穫農産物等）</t>
    <rPh sb="0" eb="3">
      <t>シカカリヒン</t>
    </rPh>
    <rPh sb="4" eb="11">
      <t>ミシュウカクノウサンブツトウ</t>
    </rPh>
    <phoneticPr fontId="22"/>
  </si>
  <si>
    <t>その他の棚卸資産</t>
    <rPh sb="2" eb="3">
      <t>タ</t>
    </rPh>
    <rPh sb="4" eb="8">
      <t>タナオロシシサン</t>
    </rPh>
    <phoneticPr fontId="22"/>
  </si>
  <si>
    <t>棚卸資産計②</t>
    <rPh sb="0" eb="2">
      <t>タナオロシ</t>
    </rPh>
    <rPh sb="2" eb="4">
      <t>シサン</t>
    </rPh>
    <rPh sb="4" eb="5">
      <t>ケイ</t>
    </rPh>
    <phoneticPr fontId="22"/>
  </si>
  <si>
    <t>その他の流動資産</t>
    <rPh sb="2" eb="3">
      <t>タ</t>
    </rPh>
    <rPh sb="4" eb="6">
      <t>リュウドウ</t>
    </rPh>
    <rPh sb="6" eb="8">
      <t>シサン</t>
    </rPh>
    <phoneticPr fontId="22"/>
  </si>
  <si>
    <t>前払金</t>
    <rPh sb="0" eb="3">
      <t>マエバライキン</t>
    </rPh>
    <phoneticPr fontId="22"/>
  </si>
  <si>
    <t>未収収益</t>
    <rPh sb="0" eb="2">
      <t>ミシュウ</t>
    </rPh>
    <rPh sb="2" eb="4">
      <t>シュウエキ</t>
    </rPh>
    <phoneticPr fontId="22"/>
  </si>
  <si>
    <t>（短期）貸付金</t>
    <rPh sb="1" eb="3">
      <t>タンキ</t>
    </rPh>
    <rPh sb="4" eb="7">
      <t>カシツケキン</t>
    </rPh>
    <phoneticPr fontId="22"/>
  </si>
  <si>
    <t>立替金</t>
    <rPh sb="0" eb="3">
      <t>タテカエキン</t>
    </rPh>
    <phoneticPr fontId="22"/>
  </si>
  <si>
    <t>仮払消費税等</t>
    <rPh sb="0" eb="2">
      <t>カリバライ</t>
    </rPh>
    <rPh sb="2" eb="5">
      <t>ショウヒゼイ</t>
    </rPh>
    <rPh sb="5" eb="6">
      <t>トウ</t>
    </rPh>
    <phoneticPr fontId="22"/>
  </si>
  <si>
    <t>その他</t>
    <rPh sb="2" eb="3">
      <t>タ</t>
    </rPh>
    <phoneticPr fontId="22"/>
  </si>
  <si>
    <t>その他の流動資産計③</t>
    <rPh sb="2" eb="3">
      <t>タ</t>
    </rPh>
    <rPh sb="4" eb="6">
      <t>リュウドウ</t>
    </rPh>
    <rPh sb="6" eb="8">
      <t>シサン</t>
    </rPh>
    <rPh sb="8" eb="9">
      <t>ケイ</t>
    </rPh>
    <phoneticPr fontId="22"/>
  </si>
  <si>
    <t>流動資産計④（①＋②＋③）</t>
    <rPh sb="0" eb="2">
      <t>リュウドウ</t>
    </rPh>
    <rPh sb="2" eb="4">
      <t>シサン</t>
    </rPh>
    <rPh sb="4" eb="5">
      <t>ケイ</t>
    </rPh>
    <phoneticPr fontId="22"/>
  </si>
  <si>
    <t>建物・構築物</t>
    <rPh sb="0" eb="2">
      <t>タテモノ</t>
    </rPh>
    <rPh sb="3" eb="6">
      <t>コウチクブツ</t>
    </rPh>
    <phoneticPr fontId="22"/>
  </si>
  <si>
    <t>農機具等</t>
    <rPh sb="0" eb="3">
      <t>ノウキグ</t>
    </rPh>
    <rPh sb="3" eb="4">
      <t>トウ</t>
    </rPh>
    <phoneticPr fontId="22"/>
  </si>
  <si>
    <t>車輌運搬具</t>
    <rPh sb="0" eb="2">
      <t>シャリョウ</t>
    </rPh>
    <rPh sb="2" eb="5">
      <t>ウンパング</t>
    </rPh>
    <phoneticPr fontId="22"/>
  </si>
  <si>
    <t>器具備品</t>
    <rPh sb="0" eb="2">
      <t>キグ</t>
    </rPh>
    <rPh sb="2" eb="4">
      <t>ビヒン</t>
    </rPh>
    <phoneticPr fontId="22"/>
  </si>
  <si>
    <t>生物（果樹・牛馬等）</t>
    <rPh sb="0" eb="2">
      <t>セイブツ</t>
    </rPh>
    <phoneticPr fontId="22"/>
  </si>
  <si>
    <t>育成仮勘定
（未成熟の果樹育成中の牛馬等）</t>
    <rPh sb="0" eb="2">
      <t>イクセイ</t>
    </rPh>
    <rPh sb="2" eb="3">
      <t>カリ</t>
    </rPh>
    <rPh sb="3" eb="5">
      <t>カンジョウ</t>
    </rPh>
    <phoneticPr fontId="22"/>
  </si>
  <si>
    <t>土地改良事業受益者負担金</t>
    <rPh sb="0" eb="2">
      <t>トチ</t>
    </rPh>
    <rPh sb="2" eb="4">
      <t>カイリョウ</t>
    </rPh>
    <rPh sb="4" eb="6">
      <t>ジギョウ</t>
    </rPh>
    <rPh sb="6" eb="9">
      <t>ジュエキシャ</t>
    </rPh>
    <rPh sb="9" eb="11">
      <t>フタン</t>
    </rPh>
    <rPh sb="11" eb="12">
      <t>キン</t>
    </rPh>
    <phoneticPr fontId="22"/>
  </si>
  <si>
    <t>有形固定資産計⑤</t>
    <rPh sb="0" eb="6">
      <t>ユウケイコテイシサン</t>
    </rPh>
    <rPh sb="6" eb="7">
      <t>ケイ</t>
    </rPh>
    <phoneticPr fontId="22"/>
  </si>
  <si>
    <t>無形固定資産⑥</t>
    <rPh sb="0" eb="2">
      <t>ムケイ</t>
    </rPh>
    <rPh sb="2" eb="6">
      <t>コテイシサン</t>
    </rPh>
    <phoneticPr fontId="22"/>
  </si>
  <si>
    <t>投資等⑦</t>
    <rPh sb="0" eb="2">
      <t>トウシ</t>
    </rPh>
    <rPh sb="2" eb="3">
      <t>トウ</t>
    </rPh>
    <phoneticPr fontId="22"/>
  </si>
  <si>
    <t>繰延資産⑧</t>
    <rPh sb="0" eb="2">
      <t>クリノベ</t>
    </rPh>
    <rPh sb="2" eb="4">
      <t>シサン</t>
    </rPh>
    <phoneticPr fontId="22"/>
  </si>
  <si>
    <t>固定資産計⑨（⑤＋⑥＋⑦＋⑧）</t>
    <rPh sb="0" eb="2">
      <t>コテイ</t>
    </rPh>
    <rPh sb="2" eb="4">
      <t>シサン</t>
    </rPh>
    <rPh sb="4" eb="5">
      <t>ケイ</t>
    </rPh>
    <phoneticPr fontId="22"/>
  </si>
  <si>
    <t>事業主貸⑩</t>
    <rPh sb="0" eb="3">
      <t>ジギョウヌシ</t>
    </rPh>
    <rPh sb="3" eb="4">
      <t>カ</t>
    </rPh>
    <phoneticPr fontId="22"/>
  </si>
  <si>
    <t>資産合計⑪（④＋⑨＋⑩）</t>
    <rPh sb="0" eb="2">
      <t>シサン</t>
    </rPh>
    <rPh sb="2" eb="4">
      <t>ゴウケイ</t>
    </rPh>
    <phoneticPr fontId="22"/>
  </si>
  <si>
    <t>負
債
の
部</t>
    <rPh sb="0" eb="1">
      <t>フ</t>
    </rPh>
    <rPh sb="2" eb="3">
      <t>サイ</t>
    </rPh>
    <rPh sb="6" eb="7">
      <t>ブ</t>
    </rPh>
    <phoneticPr fontId="22"/>
  </si>
  <si>
    <t>流動負債</t>
    <rPh sb="0" eb="2">
      <t>リュウドウ</t>
    </rPh>
    <rPh sb="2" eb="4">
      <t>フサイ</t>
    </rPh>
    <phoneticPr fontId="22"/>
  </si>
  <si>
    <t>（短期）借入金</t>
    <rPh sb="1" eb="3">
      <t>タンキ</t>
    </rPh>
    <rPh sb="4" eb="7">
      <t>カリイレキン</t>
    </rPh>
    <phoneticPr fontId="22"/>
  </si>
  <si>
    <t>未払費用</t>
    <rPh sb="0" eb="2">
      <t>ミハライ</t>
    </rPh>
    <rPh sb="2" eb="4">
      <t>ヒヨウ</t>
    </rPh>
    <phoneticPr fontId="22"/>
  </si>
  <si>
    <t>未払消費税</t>
    <rPh sb="0" eb="2">
      <t>ミハライ</t>
    </rPh>
    <rPh sb="2" eb="5">
      <t>ショウヒゼイ</t>
    </rPh>
    <phoneticPr fontId="22"/>
  </si>
  <si>
    <t>前受金</t>
    <rPh sb="0" eb="3">
      <t>マエウケキン</t>
    </rPh>
    <phoneticPr fontId="22"/>
  </si>
  <si>
    <t>前受収益</t>
    <rPh sb="0" eb="2">
      <t>マエウケ</t>
    </rPh>
    <rPh sb="2" eb="4">
      <t>シュウエキ</t>
    </rPh>
    <phoneticPr fontId="22"/>
  </si>
  <si>
    <t>仮受金</t>
    <rPh sb="0" eb="3">
      <t>カリウケキン</t>
    </rPh>
    <phoneticPr fontId="22"/>
  </si>
  <si>
    <t>仮受消費税等</t>
    <rPh sb="0" eb="2">
      <t>カリウケ</t>
    </rPh>
    <rPh sb="2" eb="5">
      <t>ショウヒゼイ</t>
    </rPh>
    <rPh sb="5" eb="6">
      <t>トウ</t>
    </rPh>
    <phoneticPr fontId="22"/>
  </si>
  <si>
    <t>その他の流動負債</t>
    <rPh sb="2" eb="3">
      <t>タ</t>
    </rPh>
    <rPh sb="4" eb="6">
      <t>リュウドウ</t>
    </rPh>
    <rPh sb="6" eb="8">
      <t>フサイ</t>
    </rPh>
    <phoneticPr fontId="22"/>
  </si>
  <si>
    <t>流動負債計⑪</t>
    <rPh sb="0" eb="2">
      <t>リュウドウ</t>
    </rPh>
    <rPh sb="2" eb="4">
      <t>フサイ</t>
    </rPh>
    <rPh sb="4" eb="5">
      <t>ケイ</t>
    </rPh>
    <phoneticPr fontId="22"/>
  </si>
  <si>
    <t>固定負債</t>
    <rPh sb="0" eb="2">
      <t>コテイ</t>
    </rPh>
    <rPh sb="2" eb="4">
      <t>フサイ</t>
    </rPh>
    <phoneticPr fontId="22"/>
  </si>
  <si>
    <t>（長期）借入金</t>
    <rPh sb="1" eb="3">
      <t>チョウキ</t>
    </rPh>
    <rPh sb="4" eb="7">
      <t>カリイレキン</t>
    </rPh>
    <phoneticPr fontId="22"/>
  </si>
  <si>
    <t>その他の固定負債</t>
    <rPh sb="2" eb="3">
      <t>タ</t>
    </rPh>
    <rPh sb="4" eb="6">
      <t>コテイ</t>
    </rPh>
    <rPh sb="6" eb="8">
      <t>フサイ</t>
    </rPh>
    <phoneticPr fontId="22"/>
  </si>
  <si>
    <t>固定負債計⑫</t>
    <rPh sb="0" eb="2">
      <t>コテイ</t>
    </rPh>
    <rPh sb="2" eb="4">
      <t>フサイ</t>
    </rPh>
    <rPh sb="4" eb="5">
      <t>ケイ</t>
    </rPh>
    <phoneticPr fontId="22"/>
  </si>
  <si>
    <t>貸倒引当金⑬</t>
    <rPh sb="0" eb="2">
      <t>カシダオレ</t>
    </rPh>
    <rPh sb="2" eb="5">
      <t>ヒキアテキン</t>
    </rPh>
    <phoneticPr fontId="22"/>
  </si>
  <si>
    <t>負債合計⑭（⑪＋⑫－⑬）</t>
    <rPh sb="0" eb="2">
      <t>フサイ</t>
    </rPh>
    <rPh sb="2" eb="4">
      <t>ゴウケイ</t>
    </rPh>
    <phoneticPr fontId="22"/>
  </si>
  <si>
    <t>純資産の部</t>
    <rPh sb="0" eb="1">
      <t>ジュン</t>
    </rPh>
    <rPh sb="1" eb="3">
      <t>シサン</t>
    </rPh>
    <rPh sb="4" eb="5">
      <t>ブ</t>
    </rPh>
    <phoneticPr fontId="22"/>
  </si>
  <si>
    <t>事業主借⑮</t>
    <rPh sb="0" eb="3">
      <t>ジギョウヌシ</t>
    </rPh>
    <rPh sb="3" eb="4">
      <t>カ</t>
    </rPh>
    <phoneticPr fontId="22"/>
  </si>
  <si>
    <t>元入金⑯</t>
    <rPh sb="0" eb="3">
      <t>モトイレキン</t>
    </rPh>
    <phoneticPr fontId="22"/>
  </si>
  <si>
    <t>青色申告特別控除前の所得額⑰</t>
    <rPh sb="0" eb="2">
      <t>アオイロ</t>
    </rPh>
    <rPh sb="2" eb="4">
      <t>シンコク</t>
    </rPh>
    <rPh sb="4" eb="6">
      <t>トクベツ</t>
    </rPh>
    <rPh sb="6" eb="8">
      <t>コウジョ</t>
    </rPh>
    <rPh sb="8" eb="9">
      <t>マエ</t>
    </rPh>
    <rPh sb="10" eb="13">
      <t>ショトクガク</t>
    </rPh>
    <phoneticPr fontId="22"/>
  </si>
  <si>
    <t>負債・純資産合計⑱（⑭＋⑮＋⑯＋⑰）</t>
    <rPh sb="0" eb="2">
      <t>フサイ</t>
    </rPh>
    <rPh sb="3" eb="6">
      <t>ジュンシサン</t>
    </rPh>
    <rPh sb="6" eb="8">
      <t>ゴウケイ</t>
    </rPh>
    <phoneticPr fontId="22"/>
  </si>
  <si>
    <t>事業主貸・借勘定控除後の元入金の額、資産合計額、負債・純資産合計額
（教科書では、期末元入金＝期首元入金＋当期所得金額＋当期事業主借－当期事業主貸）</t>
    <rPh sb="0" eb="3">
      <t>ジギョウヌシ</t>
    </rPh>
    <rPh sb="3" eb="4">
      <t>カ</t>
    </rPh>
    <rPh sb="5" eb="6">
      <t>カ</t>
    </rPh>
    <rPh sb="6" eb="8">
      <t>カンジョウ</t>
    </rPh>
    <rPh sb="8" eb="10">
      <t>コウジョ</t>
    </rPh>
    <rPh sb="10" eb="11">
      <t>ゴ</t>
    </rPh>
    <rPh sb="12" eb="15">
      <t>モトイレキン</t>
    </rPh>
    <rPh sb="16" eb="17">
      <t>ガク</t>
    </rPh>
    <rPh sb="18" eb="20">
      <t>シサン</t>
    </rPh>
    <rPh sb="20" eb="22">
      <t>ゴウケイ</t>
    </rPh>
    <rPh sb="22" eb="23">
      <t>ガク</t>
    </rPh>
    <rPh sb="24" eb="26">
      <t>フサイ</t>
    </rPh>
    <rPh sb="27" eb="30">
      <t>ジュンシサン</t>
    </rPh>
    <rPh sb="30" eb="32">
      <t>ゴウケイ</t>
    </rPh>
    <rPh sb="32" eb="33">
      <t>ガク</t>
    </rPh>
    <rPh sb="35" eb="38">
      <t>キョウカショ</t>
    </rPh>
    <rPh sb="41" eb="43">
      <t>キマツ</t>
    </rPh>
    <rPh sb="43" eb="46">
      <t>モトイレキン</t>
    </rPh>
    <rPh sb="47" eb="49">
      <t>キシュ</t>
    </rPh>
    <rPh sb="49" eb="52">
      <t>モトイレキン</t>
    </rPh>
    <rPh sb="53" eb="55">
      <t>トウキ</t>
    </rPh>
    <rPh sb="55" eb="57">
      <t>ショトク</t>
    </rPh>
    <rPh sb="57" eb="59">
      <t>キンガク</t>
    </rPh>
    <rPh sb="60" eb="62">
      <t>トウキ</t>
    </rPh>
    <rPh sb="62" eb="65">
      <t>ジギョウヌシ</t>
    </rPh>
    <rPh sb="65" eb="66">
      <t>カ</t>
    </rPh>
    <rPh sb="67" eb="69">
      <t>トウキ</t>
    </rPh>
    <rPh sb="69" eb="71">
      <t>ジギョウ</t>
    </rPh>
    <rPh sb="71" eb="72">
      <t>ヌシ</t>
    </rPh>
    <rPh sb="72" eb="73">
      <t>カ</t>
    </rPh>
    <phoneticPr fontId="22"/>
  </si>
  <si>
    <t>＋　事業主借⑮</t>
    <phoneticPr fontId="22"/>
  </si>
  <si>
    <t>＋　元入金⑯</t>
    <rPh sb="2" eb="5">
      <t>モトイレキン</t>
    </rPh>
    <phoneticPr fontId="22"/>
  </si>
  <si>
    <t>＋　青色申告特別控除前の所得額⑰</t>
    <phoneticPr fontId="22"/>
  </si>
  <si>
    <t>－　事業主貸⑨</t>
    <rPh sb="2" eb="5">
      <t>ジギョウヌシ</t>
    </rPh>
    <rPh sb="5" eb="6">
      <t>カ</t>
    </rPh>
    <phoneticPr fontId="22"/>
  </si>
  <si>
    <t>事業主貸・借勘定控除後の元入金</t>
  </si>
  <si>
    <t>事業主貸・借勘定控除後の資産合計</t>
    <rPh sb="12" eb="14">
      <t>シサン</t>
    </rPh>
    <rPh sb="14" eb="16">
      <t>ゴウケイ</t>
    </rPh>
    <phoneticPr fontId="22"/>
  </si>
  <si>
    <t>事業主貸・借勘定控除後の負債・純資産額</t>
    <rPh sb="12" eb="14">
      <t>フサイ</t>
    </rPh>
    <rPh sb="15" eb="18">
      <t>ジュンシサン</t>
    </rPh>
    <rPh sb="18" eb="19">
      <t>ガク</t>
    </rPh>
    <phoneticPr fontId="22"/>
  </si>
  <si>
    <t>項目</t>
    <rPh sb="0" eb="2">
      <t>コウモク</t>
    </rPh>
    <phoneticPr fontId="22"/>
  </si>
  <si>
    <t>目安</t>
    <rPh sb="0" eb="2">
      <t>メヤス</t>
    </rPh>
    <phoneticPr fontId="22"/>
  </si>
  <si>
    <t>評価</t>
    <rPh sb="0" eb="2">
      <t>ヒョウカ</t>
    </rPh>
    <phoneticPr fontId="22"/>
  </si>
  <si>
    <t>流動比率（％）</t>
    <rPh sb="0" eb="2">
      <t>リュウドウ</t>
    </rPh>
    <rPh sb="2" eb="4">
      <t>ヒリツ</t>
    </rPh>
    <phoneticPr fontId="22"/>
  </si>
  <si>
    <t>200％以上</t>
    <rPh sb="4" eb="6">
      <t>イジョウ</t>
    </rPh>
    <phoneticPr fontId="22"/>
  </si>
  <si>
    <t>○</t>
    <phoneticPr fontId="22"/>
  </si>
  <si>
    <t>当座比率（％）</t>
    <rPh sb="0" eb="4">
      <t>トウザヒリツ</t>
    </rPh>
    <phoneticPr fontId="22"/>
  </si>
  <si>
    <t>100％以上</t>
    <rPh sb="4" eb="6">
      <t>イジョウ</t>
    </rPh>
    <phoneticPr fontId="22"/>
  </si>
  <si>
    <t>自己資本比率（％）</t>
    <rPh sb="0" eb="6">
      <t>ジコシホンヒリツ</t>
    </rPh>
    <phoneticPr fontId="22"/>
  </si>
  <si>
    <t>30％以上</t>
    <rPh sb="3" eb="5">
      <t>イジョウ</t>
    </rPh>
    <phoneticPr fontId="22"/>
  </si>
  <si>
    <t>×</t>
    <phoneticPr fontId="22"/>
  </si>
  <si>
    <t>固定比率（％）</t>
    <rPh sb="0" eb="2">
      <t>コテイ</t>
    </rPh>
    <rPh sb="2" eb="4">
      <t>ヒリツ</t>
    </rPh>
    <phoneticPr fontId="22"/>
  </si>
  <si>
    <t>100％未満</t>
    <rPh sb="4" eb="6">
      <t>ミマン</t>
    </rPh>
    <phoneticPr fontId="22"/>
  </si>
  <si>
    <t>固定長期適合率（％）</t>
    <rPh sb="0" eb="7">
      <t>コテイチョウキテキゴウリツ</t>
    </rPh>
    <phoneticPr fontId="22"/>
  </si>
  <si>
    <t>80％未満</t>
    <rPh sb="3" eb="5">
      <t>ミマン</t>
    </rPh>
    <phoneticPr fontId="22"/>
  </si>
  <si>
    <t>所得率（％）</t>
    <rPh sb="0" eb="3">
      <t>ショトクリツ</t>
    </rPh>
    <phoneticPr fontId="22"/>
  </si>
  <si>
    <t>40％以上</t>
    <rPh sb="3" eb="5">
      <t>イジョウ</t>
    </rPh>
    <phoneticPr fontId="22"/>
  </si>
  <si>
    <t>△</t>
    <phoneticPr fontId="22"/>
  </si>
  <si>
    <t>総資本回転率（回転）</t>
    <rPh sb="0" eb="3">
      <t>ソウシホン</t>
    </rPh>
    <rPh sb="3" eb="6">
      <t>カイテンリツ</t>
    </rPh>
    <rPh sb="7" eb="9">
      <t>カイテン</t>
    </rPh>
    <phoneticPr fontId="22"/>
  </si>
  <si>
    <t>1.0回転以上</t>
    <rPh sb="3" eb="5">
      <t>カイテン</t>
    </rPh>
    <rPh sb="5" eb="7">
      <t>イジョウ</t>
    </rPh>
    <phoneticPr fontId="22"/>
  </si>
  <si>
    <t>減価償却費（円）</t>
    <rPh sb="0" eb="5">
      <t>ゲンカショウキャクヒ</t>
    </rPh>
    <rPh sb="6" eb="7">
      <t>エン</t>
    </rPh>
    <phoneticPr fontId="22"/>
  </si>
  <si>
    <t>雇人費（円）</t>
    <rPh sb="0" eb="3">
      <t>ヤトイニンヒ</t>
    </rPh>
    <rPh sb="4" eb="5">
      <t>エン</t>
    </rPh>
    <phoneticPr fontId="22"/>
  </si>
  <si>
    <t>所得（円）</t>
    <rPh sb="0" eb="2">
      <t>ショトク</t>
    </rPh>
    <rPh sb="3" eb="4">
      <t>エン</t>
    </rPh>
    <phoneticPr fontId="22"/>
  </si>
  <si>
    <t>付加価値額（円）</t>
    <rPh sb="0" eb="2">
      <t>フカ</t>
    </rPh>
    <rPh sb="2" eb="4">
      <t>カチ</t>
    </rPh>
    <rPh sb="4" eb="5">
      <t>ガク</t>
    </rPh>
    <rPh sb="6" eb="7">
      <t>エン</t>
    </rPh>
    <phoneticPr fontId="22"/>
  </si>
  <si>
    <t>年間常時従事者数（人）</t>
    <rPh sb="0" eb="2">
      <t>ネンカン</t>
    </rPh>
    <rPh sb="2" eb="4">
      <t>ジョウジ</t>
    </rPh>
    <rPh sb="4" eb="7">
      <t>ジュウジシャ</t>
    </rPh>
    <rPh sb="7" eb="8">
      <t>スウ</t>
    </rPh>
    <rPh sb="9" eb="10">
      <t>ニン</t>
    </rPh>
    <phoneticPr fontId="22"/>
  </si>
  <si>
    <t>労働生産性（円／人）</t>
    <rPh sb="0" eb="2">
      <t>ロウドウ</t>
    </rPh>
    <rPh sb="2" eb="5">
      <t>セイサンセイ</t>
    </rPh>
    <rPh sb="6" eb="7">
      <t>エン</t>
    </rPh>
    <rPh sb="8" eb="9">
      <t>ニン</t>
    </rPh>
    <phoneticPr fontId="22"/>
  </si>
  <si>
    <t>600万円以上</t>
    <rPh sb="3" eb="5">
      <t>マンエン</t>
    </rPh>
    <rPh sb="5" eb="7">
      <t>イジョウ</t>
    </rPh>
    <phoneticPr fontId="22"/>
  </si>
  <si>
    <t>売上高減価償却費比率（％）</t>
    <rPh sb="0" eb="3">
      <t>ウリアゲダカ</t>
    </rPh>
    <rPh sb="3" eb="8">
      <t>ゲンカショウキャクヒ</t>
    </rPh>
    <rPh sb="8" eb="10">
      <t>ヒリツ</t>
    </rPh>
    <phoneticPr fontId="22"/>
  </si>
  <si>
    <t>15％未満</t>
    <rPh sb="3" eb="5">
      <t>ミマン</t>
    </rPh>
    <phoneticPr fontId="22"/>
  </si>
  <si>
    <t>売上高材料費比率（％）</t>
    <rPh sb="0" eb="3">
      <t>ウリアゲダカ</t>
    </rPh>
    <rPh sb="3" eb="6">
      <t>ザイリョウヒ</t>
    </rPh>
    <rPh sb="6" eb="8">
      <t>ヒリツ</t>
    </rPh>
    <phoneticPr fontId="22"/>
  </si>
  <si>
    <t>20％未満</t>
    <rPh sb="3" eb="5">
      <t>ミマン</t>
    </rPh>
    <phoneticPr fontId="22"/>
  </si>
  <si>
    <t>評価基準：「○」目安を満たしている。
　　　　　「△」目安の８割以上を満たしている。
　　　　　「×」目安の８割を満たしていない。</t>
    <phoneticPr fontId="22"/>
  </si>
  <si>
    <t>平成30年</t>
    <rPh sb="0" eb="2">
      <t>ヘイセイ</t>
    </rPh>
    <rPh sb="4" eb="5">
      <t>ネン</t>
    </rPh>
    <phoneticPr fontId="22"/>
  </si>
  <si>
    <t>令和元年</t>
    <rPh sb="0" eb="2">
      <t>レイワ</t>
    </rPh>
    <rPh sb="2" eb="4">
      <t>ガンネン</t>
    </rPh>
    <phoneticPr fontId="22"/>
  </si>
  <si>
    <t>令和２年</t>
    <rPh sb="0" eb="2">
      <t>レイワ</t>
    </rPh>
    <rPh sb="3" eb="4">
      <t>ネン</t>
    </rPh>
    <phoneticPr fontId="22"/>
  </si>
  <si>
    <t>令和３年</t>
    <rPh sb="0" eb="2">
      <t>レイワ</t>
    </rPh>
    <rPh sb="3" eb="4">
      <t>ネン</t>
    </rPh>
    <phoneticPr fontId="22"/>
  </si>
  <si>
    <t>令和４年</t>
    <rPh sb="0" eb="2">
      <t>レイワ</t>
    </rPh>
    <rPh sb="3" eb="4">
      <t>ネン</t>
    </rPh>
    <phoneticPr fontId="22"/>
  </si>
  <si>
    <t>貸借対照表</t>
    <rPh sb="0" eb="2">
      <t>タイシャク</t>
    </rPh>
    <rPh sb="2" eb="5">
      <t>タイショウヒョウ</t>
    </rPh>
    <phoneticPr fontId="22"/>
  </si>
  <si>
    <t>経営分析指標</t>
    <rPh sb="0" eb="6">
      <t>ケイエイブンセキシヒョウ</t>
    </rPh>
    <phoneticPr fontId="11"/>
  </si>
  <si>
    <t>令和元年</t>
    <rPh sb="0" eb="2">
      <t>レイワ</t>
    </rPh>
    <rPh sb="2" eb="3">
      <t>ハジメ</t>
    </rPh>
    <rPh sb="3" eb="4">
      <t>ネン</t>
    </rPh>
    <phoneticPr fontId="11"/>
  </si>
  <si>
    <t>令和２年</t>
    <rPh sb="0" eb="2">
      <t>レイワ</t>
    </rPh>
    <rPh sb="3" eb="4">
      <t>ネン</t>
    </rPh>
    <phoneticPr fontId="11"/>
  </si>
  <si>
    <t>令和３年</t>
    <rPh sb="0" eb="2">
      <t>レイワ</t>
    </rPh>
    <rPh sb="3" eb="4">
      <t>ネン</t>
    </rPh>
    <phoneticPr fontId="11"/>
  </si>
  <si>
    <t>令和４年</t>
    <rPh sb="0" eb="2">
      <t>レイワ</t>
    </rPh>
    <rPh sb="3" eb="4">
      <t>ネン</t>
    </rPh>
    <phoneticPr fontId="11"/>
  </si>
  <si>
    <t>地代・賃借料</t>
    <rPh sb="0" eb="2">
      <t>チダイ</t>
    </rPh>
    <rPh sb="3" eb="5">
      <t>チンシャク</t>
    </rPh>
    <rPh sb="5" eb="6">
      <t>リョウ</t>
    </rPh>
    <phoneticPr fontId="22"/>
  </si>
  <si>
    <t>合計④（①＋②＋③）</t>
    <rPh sb="0" eb="2">
      <t>ゴウケイ</t>
    </rPh>
    <phoneticPr fontId="22"/>
  </si>
  <si>
    <t>【売上原価（④－⑤）】</t>
    <rPh sb="1" eb="3">
      <t>ウリアゲ</t>
    </rPh>
    <rPh sb="3" eb="5">
      <t>ゲンカ</t>
    </rPh>
    <phoneticPr fontId="22"/>
  </si>
  <si>
    <t>利益剰余金</t>
    <rPh sb="0" eb="2">
      <t>リエキ</t>
    </rPh>
    <rPh sb="2" eb="5">
      <t>ジョウヨキン</t>
    </rPh>
    <phoneticPr fontId="11"/>
  </si>
  <si>
    <t>利益準備金</t>
    <rPh sb="0" eb="2">
      <t>リエキ</t>
    </rPh>
    <rPh sb="2" eb="5">
      <t>ジュンビキン</t>
    </rPh>
    <phoneticPr fontId="11"/>
  </si>
  <si>
    <t>任意積立金</t>
    <rPh sb="0" eb="2">
      <t>ニンイ</t>
    </rPh>
    <rPh sb="2" eb="5">
      <t>ツミタテキン</t>
    </rPh>
    <phoneticPr fontId="11"/>
  </si>
  <si>
    <t>繰越利益剰余金</t>
    <rPh sb="0" eb="2">
      <t>クリコシ</t>
    </rPh>
    <rPh sb="2" eb="4">
      <t>リエキ</t>
    </rPh>
    <rPh sb="4" eb="7">
      <t>ジョウヨキン</t>
    </rPh>
    <phoneticPr fontId="11"/>
  </si>
  <si>
    <t>(うち当期純利益)</t>
    <rPh sb="3" eb="5">
      <t>トウキ</t>
    </rPh>
    <rPh sb="5" eb="8">
      <t>ジュンリエキ</t>
    </rPh>
    <phoneticPr fontId="11"/>
  </si>
  <si>
    <t>【利益剰余金】</t>
    <rPh sb="1" eb="6">
      <t>リエキジョウヨキン</t>
    </rPh>
    <phoneticPr fontId="11"/>
  </si>
  <si>
    <t>賃金</t>
    <rPh sb="0" eb="2">
      <t>チンギン</t>
    </rPh>
    <phoneticPr fontId="22"/>
  </si>
  <si>
    <t>法定福利費</t>
    <rPh sb="0" eb="5">
      <t>ホウテイフクリヒ</t>
    </rPh>
    <phoneticPr fontId="11"/>
  </si>
  <si>
    <t>役員報酬</t>
    <rPh sb="0" eb="4">
      <t>ヤクインホウシュウ</t>
    </rPh>
    <phoneticPr fontId="22"/>
  </si>
  <si>
    <t>給与</t>
    <rPh sb="0" eb="2">
      <t>キュウヨ</t>
    </rPh>
    <phoneticPr fontId="11"/>
  </si>
  <si>
    <t>法定福利費</t>
    <rPh sb="0" eb="2">
      <t>ホウテイ</t>
    </rPh>
    <rPh sb="2" eb="5">
      <t>フクリヒ</t>
    </rPh>
    <phoneticPr fontId="22"/>
  </si>
  <si>
    <t>経営所得安定対策（ナラシ交付金）、固定資産取得のためのに交付された補助金</t>
    <rPh sb="0" eb="4">
      <t>ケイエイショトク</t>
    </rPh>
    <rPh sb="4" eb="8">
      <t>アンテイタイサク</t>
    </rPh>
    <rPh sb="12" eb="15">
      <t>コウフキン</t>
    </rPh>
    <rPh sb="17" eb="23">
      <t>コテイシサンシュトク</t>
    </rPh>
    <rPh sb="28" eb="30">
      <t>コウフ</t>
    </rPh>
    <rPh sb="33" eb="36">
      <t>ホジョキン</t>
    </rPh>
    <phoneticPr fontId="11"/>
  </si>
  <si>
    <t>共済金、保険金</t>
    <rPh sb="0" eb="3">
      <t>キョウサイキン</t>
    </rPh>
    <rPh sb="4" eb="7">
      <t>ホケンキン</t>
    </rPh>
    <phoneticPr fontId="11"/>
  </si>
  <si>
    <t>作業受託、経営所得安定対策（ナラシ交付金）、畑作物の直接支払交付金（ゲタ対策）、共済金、保険金</t>
    <rPh sb="0" eb="4">
      <t>サギョウジュタク</t>
    </rPh>
    <rPh sb="5" eb="9">
      <t>ケイエイショトク</t>
    </rPh>
    <rPh sb="9" eb="13">
      <t>アンテイタイサク</t>
    </rPh>
    <rPh sb="17" eb="20">
      <t>コウフキン</t>
    </rPh>
    <rPh sb="40" eb="43">
      <t>キョウサイキン</t>
    </rPh>
    <rPh sb="44" eb="47">
      <t>ホケンキン</t>
    </rPh>
    <phoneticPr fontId="11"/>
  </si>
  <si>
    <t>受取共済金</t>
    <rPh sb="0" eb="2">
      <t>ウケトリ</t>
    </rPh>
    <rPh sb="2" eb="5">
      <t>キョウサイキン</t>
    </rPh>
    <phoneticPr fontId="11"/>
  </si>
  <si>
    <t>一般助成収入</t>
    <rPh sb="0" eb="6">
      <t>イッパンジョセイシュウニュウ</t>
    </rPh>
    <phoneticPr fontId="11"/>
  </si>
  <si>
    <t>中山間地域等直接支払交付金、経常的に交付される助成金</t>
    <rPh sb="0" eb="3">
      <t>チュウサンカン</t>
    </rPh>
    <rPh sb="3" eb="6">
      <t>チイキトウ</t>
    </rPh>
    <rPh sb="6" eb="13">
      <t>チョクセツシハライコウフキン</t>
    </rPh>
    <rPh sb="14" eb="17">
      <t>ケイジョウテキ</t>
    </rPh>
    <rPh sb="18" eb="20">
      <t>コウフ</t>
    </rPh>
    <rPh sb="23" eb="26">
      <t>ジョセイキン</t>
    </rPh>
    <phoneticPr fontId="11"/>
  </si>
  <si>
    <t>雑収入</t>
    <rPh sb="0" eb="3">
      <t>ザツシュウニュウ</t>
    </rPh>
    <phoneticPr fontId="11"/>
  </si>
  <si>
    <t>その他の営業外収益</t>
    <rPh sb="2" eb="3">
      <t>タ</t>
    </rPh>
    <rPh sb="4" eb="7">
      <t>エイギョウガイ</t>
    </rPh>
    <rPh sb="7" eb="9">
      <t>シュウエキ</t>
    </rPh>
    <phoneticPr fontId="11"/>
  </si>
  <si>
    <t>価格補填収入</t>
    <rPh sb="0" eb="6">
      <t>カカクホテンシュウニュウ</t>
    </rPh>
    <phoneticPr fontId="11"/>
  </si>
  <si>
    <t>畑作物の直接支払交付金（ゲタ対策）、牛マルキン、豚マルキン、肉用子牛生産者補給金</t>
    <rPh sb="0" eb="3">
      <t>ハタサクモツ</t>
    </rPh>
    <rPh sb="4" eb="8">
      <t>チョクセツシハライ</t>
    </rPh>
    <rPh sb="8" eb="11">
      <t>コウフキン</t>
    </rPh>
    <rPh sb="14" eb="16">
      <t>タイサク</t>
    </rPh>
    <rPh sb="30" eb="32">
      <t>ニクヨウ</t>
    </rPh>
    <rPh sb="32" eb="34">
      <t>コウシ</t>
    </rPh>
    <rPh sb="34" eb="37">
      <t>セイサンシャ</t>
    </rPh>
    <rPh sb="37" eb="40">
      <t>ホキュウキン</t>
    </rPh>
    <phoneticPr fontId="11"/>
  </si>
  <si>
    <t>水田活用の直接支払交付金、転作関連（産地交付金）、持続的酪農経営支援交付金</t>
    <rPh sb="0" eb="4">
      <t>スイデンカツヨウ</t>
    </rPh>
    <rPh sb="5" eb="9">
      <t>チョクセツシハライ</t>
    </rPh>
    <rPh sb="9" eb="12">
      <t>コウフキン</t>
    </rPh>
    <rPh sb="13" eb="17">
      <t>テンサクカンレン</t>
    </rPh>
    <rPh sb="18" eb="20">
      <t>サンチ</t>
    </rPh>
    <rPh sb="20" eb="23">
      <t>コウフキン</t>
    </rPh>
    <rPh sb="25" eb="28">
      <t>ジゾクテキ</t>
    </rPh>
    <rPh sb="28" eb="32">
      <t>ラクノウケイエイ</t>
    </rPh>
    <rPh sb="32" eb="37">
      <t>シエンコウフキン</t>
    </rPh>
    <phoneticPr fontId="11"/>
  </si>
  <si>
    <t>収入保険補填収入</t>
    <rPh sb="0" eb="2">
      <t>シュウニュウ</t>
    </rPh>
    <rPh sb="2" eb="4">
      <t>ホケン</t>
    </rPh>
    <rPh sb="4" eb="6">
      <t>ホテン</t>
    </rPh>
    <rPh sb="6" eb="8">
      <t>シュウニュウ</t>
    </rPh>
    <phoneticPr fontId="11"/>
  </si>
  <si>
    <t>収入保険の保険金等見積額</t>
    <rPh sb="0" eb="2">
      <t>シュウニュウ</t>
    </rPh>
    <rPh sb="2" eb="4">
      <t>ホケン</t>
    </rPh>
    <rPh sb="5" eb="8">
      <t>ホケンキン</t>
    </rPh>
    <rPh sb="8" eb="9">
      <t>ナド</t>
    </rPh>
    <rPh sb="9" eb="11">
      <t>ミツモリ</t>
    </rPh>
    <rPh sb="11" eb="12">
      <t>ガク</t>
    </rPh>
    <phoneticPr fontId="11"/>
  </si>
  <si>
    <t>解説</t>
    <rPh sb="0" eb="2">
      <t>カイセツ</t>
    </rPh>
    <phoneticPr fontId="11"/>
  </si>
  <si>
    <t>農業経営費</t>
    <phoneticPr fontId="11"/>
  </si>
  <si>
    <t>原材料費</t>
    <phoneticPr fontId="11"/>
  </si>
  <si>
    <t>←「【共】法人_損益シート」の期首棚卸高①</t>
    <rPh sb="5" eb="7">
      <t>ホウジン</t>
    </rPh>
    <rPh sb="8" eb="10">
      <t>ソンエキ</t>
    </rPh>
    <rPh sb="15" eb="17">
      <t>キシュ</t>
    </rPh>
    <rPh sb="17" eb="19">
      <t>タナオロシ</t>
    </rPh>
    <rPh sb="19" eb="20">
      <t>ダカ</t>
    </rPh>
    <phoneticPr fontId="11"/>
  </si>
  <si>
    <t>←「【共】法人_損益シート」の商品仕入高②</t>
    <rPh sb="8" eb="10">
      <t>ソンエキ</t>
    </rPh>
    <phoneticPr fontId="11"/>
  </si>
  <si>
    <t>←「【共】法人_損益シート」の当期製品生産原価③</t>
    <phoneticPr fontId="11"/>
  </si>
  <si>
    <t>←「【共】法人_生原シート」の材料費</t>
    <rPh sb="8" eb="9">
      <t>セイ</t>
    </rPh>
    <rPh sb="9" eb="10">
      <t>ゲン</t>
    </rPh>
    <rPh sb="15" eb="18">
      <t>ザイリョウヒ</t>
    </rPh>
    <phoneticPr fontId="11"/>
  </si>
  <si>
    <t>←「【共】法人_生原シート」の労務費</t>
    <rPh sb="8" eb="9">
      <t>セイ</t>
    </rPh>
    <rPh sb="9" eb="10">
      <t>ゲン</t>
    </rPh>
    <phoneticPr fontId="11"/>
  </si>
  <si>
    <t>←「【共】法人_生原シート」の賃借料</t>
    <rPh sb="8" eb="9">
      <t>セイ</t>
    </rPh>
    <rPh sb="9" eb="10">
      <t>ゲン</t>
    </rPh>
    <phoneticPr fontId="11"/>
  </si>
  <si>
    <t>←「【共】法人_生原シート」の経費のうち、「賃借料、減価償却費、リース資産減価償却費」を除く</t>
    <rPh sb="8" eb="9">
      <t>セイ</t>
    </rPh>
    <rPh sb="9" eb="10">
      <t>ゲン</t>
    </rPh>
    <rPh sb="15" eb="17">
      <t>ケイヒ</t>
    </rPh>
    <rPh sb="22" eb="25">
      <t>チンシャクリョウ</t>
    </rPh>
    <rPh sb="44" eb="45">
      <t>ノゾ</t>
    </rPh>
    <phoneticPr fontId="11"/>
  </si>
  <si>
    <t>←「【共】法人_生原シート」の減価償却費、リース資産減価償却費</t>
    <rPh sb="8" eb="9">
      <t>セイ</t>
    </rPh>
    <rPh sb="9" eb="10">
      <t>ゲン</t>
    </rPh>
    <rPh sb="19" eb="20">
      <t>ヒ</t>
    </rPh>
    <rPh sb="24" eb="26">
      <t>シサン</t>
    </rPh>
    <rPh sb="30" eb="31">
      <t>ヒ</t>
    </rPh>
    <phoneticPr fontId="11"/>
  </si>
  <si>
    <t>←「【共】法人_損益シート」の期末棚卸高⑤</t>
    <phoneticPr fontId="11"/>
  </si>
  <si>
    <t>←「【共】法人_販管シート」の役員報酬</t>
    <rPh sb="15" eb="17">
      <t>ヤクイン</t>
    </rPh>
    <rPh sb="17" eb="19">
      <t>ホウシュウ</t>
    </rPh>
    <phoneticPr fontId="11"/>
  </si>
  <si>
    <t>←「【共】法人_販管シート」の福利厚生費</t>
    <rPh sb="15" eb="17">
      <t>フクリ</t>
    </rPh>
    <rPh sb="17" eb="20">
      <t>コウセイヒ</t>
    </rPh>
    <phoneticPr fontId="11"/>
  </si>
  <si>
    <t>←「【共】法人_販管シート」の役員報酬、福利厚生費、リース資産減価償却費以外全て</t>
    <rPh sb="20" eb="22">
      <t>フクリ</t>
    </rPh>
    <rPh sb="22" eb="25">
      <t>コウセイヒ</t>
    </rPh>
    <rPh sb="36" eb="38">
      <t>イガイ</t>
    </rPh>
    <rPh sb="38" eb="39">
      <t>スベ</t>
    </rPh>
    <phoneticPr fontId="11"/>
  </si>
  <si>
    <t>←「【共】法人_販管シート」の減価償却費、リース資産減価償却費</t>
    <rPh sb="15" eb="17">
      <t>ゲンカ</t>
    </rPh>
    <rPh sb="17" eb="20">
      <t>ショウキャクヒ</t>
    </rPh>
    <rPh sb="24" eb="26">
      <t>シサン</t>
    </rPh>
    <rPh sb="26" eb="28">
      <t>ゲンカ</t>
    </rPh>
    <rPh sb="28" eb="30">
      <t>ショウキャク</t>
    </rPh>
    <rPh sb="30" eb="31">
      <t>ヒ</t>
    </rPh>
    <phoneticPr fontId="11"/>
  </si>
  <si>
    <t>←「【共】法人_損益シート」の【営業外収益】</t>
    <rPh sb="8" eb="10">
      <t>ソンエキ</t>
    </rPh>
    <rPh sb="16" eb="19">
      <t>エイギョウガイ</t>
    </rPh>
    <rPh sb="19" eb="21">
      <t>シュウエキ</t>
    </rPh>
    <phoneticPr fontId="11"/>
  </si>
  <si>
    <t>←「【共】法人_損益シート」の【営業外費用】</t>
    <rPh sb="8" eb="10">
      <t>ソンエキ</t>
    </rPh>
    <phoneticPr fontId="11"/>
  </si>
  <si>
    <t>←「【共】法人_損益シート」の支払利息</t>
    <rPh sb="8" eb="10">
      <t>ソンエキ</t>
    </rPh>
    <rPh sb="15" eb="17">
      <t>シハライ</t>
    </rPh>
    <rPh sb="17" eb="19">
      <t>リソク</t>
    </rPh>
    <phoneticPr fontId="11"/>
  </si>
  <si>
    <t>←「【共】法人_損益シート」の【税引前当期純利益】</t>
    <rPh sb="8" eb="10">
      <t>ソンエキ</t>
    </rPh>
    <rPh sb="16" eb="19">
      <t>ゼイビキマエ</t>
    </rPh>
    <rPh sb="19" eb="21">
      <t>トウキ</t>
    </rPh>
    <rPh sb="21" eb="24">
      <t>ジュンリエキ</t>
    </rPh>
    <phoneticPr fontId="11"/>
  </si>
  <si>
    <t>←「【共】法人_損益シート」の法人税住民税事業税</t>
    <rPh sb="8" eb="10">
      <t>ソンエキ</t>
    </rPh>
    <rPh sb="15" eb="18">
      <t>ホウジンゼイ</t>
    </rPh>
    <rPh sb="18" eb="21">
      <t>ジュウミンゼイ</t>
    </rPh>
    <rPh sb="21" eb="24">
      <t>ジギョウゼイ</t>
    </rPh>
    <phoneticPr fontId="11"/>
  </si>
  <si>
    <t>←「【共】法人_貸借シート」の【流動負債計】</t>
    <phoneticPr fontId="11"/>
  </si>
  <si>
    <t>←「【共】法人_貸借シート」の【固定負債計】</t>
    <phoneticPr fontId="11"/>
  </si>
  <si>
    <t>損益計算書(法人)</t>
    <rPh sb="0" eb="2">
      <t>ソンエキ</t>
    </rPh>
    <rPh sb="2" eb="5">
      <t>ケイサンショ</t>
    </rPh>
    <rPh sb="6" eb="8">
      <t>ホウジン</t>
    </rPh>
    <phoneticPr fontId="15"/>
  </si>
  <si>
    <t>貸借対照表(法人)</t>
    <rPh sb="0" eb="2">
      <t>タイシャク</t>
    </rPh>
    <rPh sb="2" eb="5">
      <t>タイショウヒョウ</t>
    </rPh>
    <rPh sb="6" eb="8">
      <t>ホウジン</t>
    </rPh>
    <phoneticPr fontId="15"/>
  </si>
  <si>
    <t>生　産　原　価(法人)</t>
    <rPh sb="0" eb="1">
      <t>ショウ</t>
    </rPh>
    <rPh sb="2" eb="3">
      <t>サン</t>
    </rPh>
    <rPh sb="4" eb="5">
      <t>ハラ</t>
    </rPh>
    <rPh sb="6" eb="7">
      <t>アタイ</t>
    </rPh>
    <phoneticPr fontId="15"/>
  </si>
  <si>
    <t>販売費及び一般管理費(法人)</t>
    <rPh sb="0" eb="3">
      <t>ハンバイヒ</t>
    </rPh>
    <rPh sb="3" eb="4">
      <t>オヨ</t>
    </rPh>
    <rPh sb="5" eb="7">
      <t>イッパン</t>
    </rPh>
    <rPh sb="7" eb="10">
      <t>カンリヒ</t>
    </rPh>
    <phoneticPr fontId="15"/>
  </si>
  <si>
    <t>経営分析指標(法人)</t>
    <rPh sb="0" eb="2">
      <t>ケイエイ</t>
    </rPh>
    <rPh sb="2" eb="4">
      <t>ブンセキ</t>
    </rPh>
    <rPh sb="4" eb="6">
      <t>シヒョウ</t>
    </rPh>
    <phoneticPr fontId="15"/>
  </si>
  <si>
    <t>←「（６）農業粗収入・売上等」から自動転記</t>
    <rPh sb="5" eb="7">
      <t>ノウギョウ</t>
    </rPh>
    <rPh sb="7" eb="10">
      <t>ソシュウニュウ</t>
    </rPh>
    <rPh sb="11" eb="13">
      <t>ウリアゲ</t>
    </rPh>
    <rPh sb="13" eb="14">
      <t>トウ</t>
    </rPh>
    <rPh sb="17" eb="19">
      <t>ジドウ</t>
    </rPh>
    <rPh sb="19" eb="21">
      <t>テンキ</t>
    </rPh>
    <phoneticPr fontId="11"/>
  </si>
  <si>
    <t>重点支援対象者</t>
    <rPh sb="0" eb="2">
      <t>ジュウテン</t>
    </rPh>
    <rPh sb="2" eb="4">
      <t>シエン</t>
    </rPh>
    <rPh sb="4" eb="6">
      <t>タイショウ</t>
    </rPh>
    <rPh sb="6" eb="7">
      <t>シャ</t>
    </rPh>
    <phoneticPr fontId="11"/>
  </si>
  <si>
    <t>重点支援対象者となった場合はその
選定理由</t>
    <rPh sb="0" eb="2">
      <t>ジュウテン</t>
    </rPh>
    <rPh sb="2" eb="4">
      <t>シエン</t>
    </rPh>
    <rPh sb="4" eb="6">
      <t>タイショウ</t>
    </rPh>
    <rPh sb="6" eb="7">
      <t>シャ</t>
    </rPh>
    <rPh sb="11" eb="13">
      <t>バアイ</t>
    </rPh>
    <rPh sb="17" eb="19">
      <t>センテイ</t>
    </rPh>
    <rPh sb="19" eb="21">
      <t>リユウ</t>
    </rPh>
    <phoneticPr fontId="11"/>
  </si>
  <si>
    <t>重点支援対象者とならなかった（相談等に留めた）場合はその理由及びその後の対応方針</t>
    <rPh sb="0" eb="2">
      <t>ジュウテン</t>
    </rPh>
    <rPh sb="14" eb="16">
      <t>ソウダン</t>
    </rPh>
    <rPh sb="16" eb="17">
      <t>トウ</t>
    </rPh>
    <rPh sb="18" eb="19">
      <t>トド</t>
    </rPh>
    <rPh sb="22" eb="23">
      <t>バ</t>
    </rPh>
    <rPh sb="23" eb="24">
      <t>ア</t>
    </rPh>
    <rPh sb="27" eb="29">
      <t>リユウ</t>
    </rPh>
    <rPh sb="29" eb="30">
      <t>オヨ</t>
    </rPh>
    <rPh sb="33" eb="34">
      <t>ゴ</t>
    </rPh>
    <rPh sb="35" eb="37">
      <t>タイオウ</t>
    </rPh>
    <rPh sb="37" eb="39">
      <t>ホウシン</t>
    </rPh>
    <phoneticPr fontId="11"/>
  </si>
  <si>
    <t>【以降は原則として重点支援対象者とすべきと判断した場合に記入】</t>
    <rPh sb="1" eb="3">
      <t>イコウ</t>
    </rPh>
    <rPh sb="4" eb="6">
      <t>ゲンソク</t>
    </rPh>
    <rPh sb="9" eb="11">
      <t>ジュウテン</t>
    </rPh>
    <rPh sb="11" eb="13">
      <t>シエン</t>
    </rPh>
    <rPh sb="13" eb="15">
      <t>タイショウ</t>
    </rPh>
    <rPh sb="15" eb="16">
      <t>シャ</t>
    </rPh>
    <rPh sb="21" eb="23">
      <t>ハンダン</t>
    </rPh>
    <rPh sb="25" eb="27">
      <t>バアイ</t>
    </rPh>
    <rPh sb="28" eb="30">
      <t>キニュウ</t>
    </rPh>
    <phoneticPr fontId="11"/>
  </si>
  <si>
    <t>←水色は、共通の経営分析シート（【共】法人_損益及び【共】法人_生原）から自動転記</t>
    <rPh sb="1" eb="3">
      <t>ミズイロ</t>
    </rPh>
    <rPh sb="8" eb="10">
      <t>ケイエイ</t>
    </rPh>
    <rPh sb="10" eb="12">
      <t>ブンセキ</t>
    </rPh>
    <rPh sb="17" eb="18">
      <t>キョウ</t>
    </rPh>
    <rPh sb="19" eb="21">
      <t>ホウジン</t>
    </rPh>
    <rPh sb="22" eb="24">
      <t>ソンエキ</t>
    </rPh>
    <rPh sb="24" eb="25">
      <t>オヨ</t>
    </rPh>
    <rPh sb="27" eb="28">
      <t>キョウ</t>
    </rPh>
    <rPh sb="29" eb="31">
      <t>ホウジン</t>
    </rPh>
    <rPh sb="32" eb="33">
      <t>セイ</t>
    </rPh>
    <rPh sb="33" eb="34">
      <t>ゲン</t>
    </rPh>
    <rPh sb="37" eb="39">
      <t>ジドウ</t>
    </rPh>
    <rPh sb="39" eb="41">
      <t>テンキ</t>
    </rPh>
    <phoneticPr fontId="11"/>
  </si>
  <si>
    <t>損益計算書（入力例のため、数値を削除して入力）</t>
    <rPh sb="0" eb="5">
      <t>ソンエキケイサンショ</t>
    </rPh>
    <rPh sb="6" eb="9">
      <t>ニュウリョクレイ</t>
    </rPh>
    <rPh sb="13" eb="15">
      <t>スウチ</t>
    </rPh>
    <rPh sb="16" eb="18">
      <t>サクジョ</t>
    </rPh>
    <rPh sb="20" eb="22">
      <t>ニュウリョク</t>
    </rPh>
    <phoneticPr fontId="22"/>
  </si>
  <si>
    <t>（８）重点支援対象者区分（成果目標のカウント）</t>
    <rPh sb="3" eb="5">
      <t>ジュウテン</t>
    </rPh>
    <rPh sb="5" eb="7">
      <t>シエン</t>
    </rPh>
    <rPh sb="7" eb="9">
      <t>タイショウ</t>
    </rPh>
    <rPh sb="9" eb="10">
      <t>シャ</t>
    </rPh>
    <rPh sb="10" eb="12">
      <t>クブン</t>
    </rPh>
    <rPh sb="13" eb="15">
      <t>セイカ</t>
    </rPh>
    <rPh sb="15" eb="17">
      <t>モクヒョウ</t>
    </rPh>
    <phoneticPr fontId="11"/>
  </si>
  <si>
    <t>５　重点支援対象者における目標達成状況等</t>
    <rPh sb="2" eb="4">
      <t>ジュウテン</t>
    </rPh>
    <rPh sb="4" eb="6">
      <t>シエン</t>
    </rPh>
    <rPh sb="6" eb="8">
      <t>タイショウ</t>
    </rPh>
    <rPh sb="8" eb="9">
      <t>シャ</t>
    </rPh>
    <rPh sb="13" eb="15">
      <t>モクヒョウ</t>
    </rPh>
    <rPh sb="15" eb="17">
      <t>タッセイ</t>
    </rPh>
    <rPh sb="17" eb="19">
      <t>ジョウキョウ</t>
    </rPh>
    <rPh sb="19" eb="20">
      <t>トウ</t>
    </rPh>
    <phoneticPr fontId="11"/>
  </si>
  <si>
    <t>［重点支援対象者が就農から５年以内の個人である場合］</t>
    <rPh sb="1" eb="3">
      <t>ジュウテン</t>
    </rPh>
    <rPh sb="3" eb="5">
      <t>シエン</t>
    </rPh>
    <rPh sb="5" eb="7">
      <t>タイショウ</t>
    </rPh>
    <rPh sb="7" eb="8">
      <t>シャ</t>
    </rPh>
    <rPh sb="9" eb="11">
      <t>シュウノウ</t>
    </rPh>
    <rPh sb="14" eb="15">
      <t>ネン</t>
    </rPh>
    <rPh sb="15" eb="17">
      <t>イナイ</t>
    </rPh>
    <rPh sb="18" eb="20">
      <t>コジン</t>
    </rPh>
    <rPh sb="23" eb="25">
      <t>バアイ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</si>
</sst>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Red]\(0\)"/>
    <numFmt numFmtId="177" formatCode="####"/>
    <numFmt numFmtId="178" formatCode="[$-411]ggge&quot;年&quot;m&quot;月&quot;d&quot;日&quot;;@"/>
    <numFmt numFmtId="179" formatCode="#,##0.00_);[Red]\(#,##0.00\)"/>
    <numFmt numFmtId="180" formatCode="&quot;¥&quot;#,##0_);[Red]\(&quot;¥&quot;#,##0\)"/>
    <numFmt numFmtId="181" formatCode="0.0%"/>
    <numFmt numFmtId="182" formatCode="#,##0.0;[Red]\-#,##0.0"/>
    <numFmt numFmtId="183" formatCode="#,##0_ ;[Red]\-#,##0\ "/>
    <numFmt numFmtId="184" formatCode="#,##0_);[Red]\(#,##0\)"/>
    <numFmt numFmtId="185" formatCode="#,##0;&quot;△ &quot;#,##0"/>
  </numFmts>
  <fonts count="57">
    <font>
      <sz val="11"/>
      <name val="ＭＳ 明朝"/>
      <family val="1"/>
      <charset val="128"/>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font>
    <font>
      <sz val="10"/>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明朝"/>
      <family val="1"/>
      <charset val="128"/>
    </font>
    <font>
      <sz val="14"/>
      <name val="ＭＳ 明朝"/>
      <family val="1"/>
      <charset val="128"/>
    </font>
    <font>
      <sz val="11"/>
      <color theme="1"/>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u/>
      <sz val="8"/>
      <name val="ＭＳ Ｐゴシック"/>
      <family val="3"/>
      <charset val="128"/>
    </font>
    <font>
      <sz val="6"/>
      <name val="ＭＳ Ｐゴシック"/>
      <family val="2"/>
      <charset val="128"/>
      <scheme val="minor"/>
    </font>
    <font>
      <sz val="11"/>
      <color theme="1"/>
      <name val="ＭＳ Ｐゴシック"/>
      <family val="2"/>
      <scheme val="minor"/>
    </font>
    <font>
      <sz val="14"/>
      <name val="ＭＳ Ｐゴシック"/>
      <family val="3"/>
      <charset val="128"/>
    </font>
    <font>
      <sz val="22"/>
      <name val="ＭＳ Ｐゴシック"/>
      <family val="3"/>
      <charset val="128"/>
    </font>
    <font>
      <strike/>
      <sz val="11"/>
      <name val="ＭＳ Ｐゴシック"/>
      <family val="3"/>
      <charset val="128"/>
    </font>
    <font>
      <sz val="12"/>
      <color rgb="FF0000CC"/>
      <name val="ＭＳ Ｐゴシック"/>
      <family val="3"/>
      <charset val="128"/>
    </font>
    <font>
      <sz val="11"/>
      <color rgb="FF0000CC"/>
      <name val="ＭＳ Ｐゴシック"/>
      <family val="3"/>
      <charset val="128"/>
    </font>
    <font>
      <sz val="16"/>
      <name val="ＤＦ特太ゴシック体"/>
      <family val="3"/>
      <charset val="128"/>
    </font>
    <font>
      <b/>
      <sz val="9"/>
      <color indexed="12"/>
      <name val="MS P ゴシック"/>
      <family val="3"/>
      <charset val="128"/>
    </font>
    <font>
      <b/>
      <sz val="9"/>
      <color indexed="81"/>
      <name val="MS P ゴシック"/>
      <family val="3"/>
      <charset val="128"/>
    </font>
    <font>
      <sz val="14"/>
      <name val="ＭＳ Ｐゴシック"/>
      <family val="3"/>
      <charset val="128"/>
      <scheme val="major"/>
    </font>
    <font>
      <b/>
      <u/>
      <sz val="12"/>
      <name val="ＭＳ Ｐゴシック"/>
      <family val="3"/>
      <charset val="128"/>
    </font>
    <font>
      <b/>
      <sz val="12"/>
      <name val="ＭＳ Ｐゴシック"/>
      <family val="3"/>
      <charset val="128"/>
    </font>
    <font>
      <b/>
      <sz val="12"/>
      <color rgb="FF0000CC"/>
      <name val="ＭＳ Ｐゴシック"/>
      <family val="3"/>
      <charset val="128"/>
    </font>
    <font>
      <b/>
      <sz val="10"/>
      <color rgb="FF0000CC"/>
      <name val="ＭＳ Ｐゴシック"/>
      <family val="3"/>
      <charset val="128"/>
    </font>
    <font>
      <b/>
      <sz val="12"/>
      <color rgb="FF0000CC"/>
      <name val="ＭＳ 明朝"/>
      <family val="1"/>
      <charset val="128"/>
    </font>
    <font>
      <u/>
      <sz val="9"/>
      <color indexed="81"/>
      <name val="MS P ゴシック"/>
      <family val="3"/>
      <charset val="128"/>
    </font>
    <font>
      <sz val="9"/>
      <color indexed="81"/>
      <name val="MS P ゴシック"/>
      <family val="3"/>
      <charset val="128"/>
    </font>
    <font>
      <sz val="7"/>
      <name val="ＭＳ Ｐゴシック"/>
      <family val="3"/>
      <charset val="128"/>
    </font>
    <font>
      <sz val="12"/>
      <color rgb="FFFF0000"/>
      <name val="ＭＳ Ｐゴシック"/>
      <family val="3"/>
      <charset val="128"/>
    </font>
    <font>
      <b/>
      <sz val="11"/>
      <color rgb="FF0000CC"/>
      <name val="ＭＳ Ｐゴシック"/>
      <family val="3"/>
      <charset val="128"/>
    </font>
    <font>
      <u/>
      <sz val="11"/>
      <color theme="10"/>
      <name val="ＭＳ 明朝"/>
      <family val="1"/>
      <charset val="128"/>
    </font>
    <font>
      <sz val="12"/>
      <color theme="1"/>
      <name val="ＭＳ Ｐゴシック"/>
      <family val="3"/>
      <charset val="128"/>
    </font>
    <font>
      <sz val="12"/>
      <name val="ＭＳ ゴシック"/>
      <family val="3"/>
      <charset val="128"/>
    </font>
    <font>
      <sz val="14"/>
      <name val="ＭＳ ゴシック"/>
      <family val="3"/>
      <charset val="128"/>
    </font>
    <font>
      <sz val="12"/>
      <color theme="1"/>
      <name val="ＭＳ ゴシック"/>
      <family val="3"/>
      <charset val="128"/>
    </font>
    <font>
      <b/>
      <sz val="12"/>
      <color rgb="FFFF0000"/>
      <name val="ＭＳ ゴシック"/>
      <family val="3"/>
      <charset val="128"/>
    </font>
    <font>
      <sz val="14"/>
      <color theme="1"/>
      <name val="ＭＳ ゴシック"/>
      <family val="3"/>
      <charset val="128"/>
    </font>
    <font>
      <sz val="18"/>
      <color theme="1"/>
      <name val="ＭＳ ゴシック"/>
      <family val="3"/>
      <charset val="128"/>
    </font>
    <font>
      <b/>
      <sz val="18"/>
      <color theme="1"/>
      <name val="ＭＳ ゴシック"/>
      <family val="3"/>
      <charset val="128"/>
    </font>
    <font>
      <b/>
      <sz val="18"/>
      <name val="ＭＳ ゴシック"/>
      <family val="3"/>
      <charset val="128"/>
    </font>
    <font>
      <b/>
      <sz val="9"/>
      <color rgb="FF0000CC"/>
      <name val="ＭＳ Ｐゴシック"/>
      <family val="3"/>
      <charset val="128"/>
    </font>
    <font>
      <sz val="9"/>
      <name val="ＭＳ ゴシック"/>
      <family val="3"/>
      <charset val="128"/>
    </font>
    <font>
      <sz val="10"/>
      <name val="ＭＳ ゴシック"/>
      <family val="3"/>
      <charset val="128"/>
    </font>
    <font>
      <sz val="11"/>
      <name val="ＭＳ ゴシック"/>
      <family val="3"/>
      <charset val="128"/>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indexed="42"/>
        <bgColor indexed="64"/>
      </patternFill>
    </fill>
    <fill>
      <patternFill patternType="solid">
        <fgColor theme="0"/>
        <bgColor indexed="64"/>
      </patternFill>
    </fill>
    <fill>
      <patternFill patternType="solid">
        <fgColor theme="4" tint="0.79998168889431442"/>
        <bgColor indexed="64"/>
      </patternFill>
    </fill>
  </fills>
  <borders count="13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style="thin">
        <color indexed="64"/>
      </left>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s>
  <cellStyleXfs count="26">
    <xf numFmtId="0" fontId="0" fillId="0" borderId="0">
      <alignment vertical="center"/>
    </xf>
    <xf numFmtId="0" fontId="13" fillId="0" borderId="0">
      <alignment vertical="center"/>
    </xf>
    <xf numFmtId="0" fontId="12" fillId="0" borderId="0"/>
    <xf numFmtId="38" fontId="16" fillId="0" borderId="0" applyFont="0" applyFill="0" applyBorder="0" applyAlignment="0" applyProtection="0">
      <alignment vertical="center"/>
    </xf>
    <xf numFmtId="38" fontId="14" fillId="0" borderId="0" applyFont="0" applyFill="0" applyBorder="0" applyAlignment="0" applyProtection="0"/>
    <xf numFmtId="0" fontId="14" fillId="0" borderId="0"/>
    <xf numFmtId="0" fontId="14" fillId="0" borderId="0"/>
    <xf numFmtId="0" fontId="10" fillId="0" borderId="0">
      <alignment vertical="center"/>
    </xf>
    <xf numFmtId="0" fontId="9" fillId="0" borderId="0">
      <alignment vertical="center"/>
    </xf>
    <xf numFmtId="0" fontId="8" fillId="0" borderId="0">
      <alignment vertical="center"/>
    </xf>
    <xf numFmtId="0" fontId="23" fillId="0" borderId="0"/>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14" fillId="0" borderId="0">
      <alignment vertical="center"/>
    </xf>
    <xf numFmtId="38" fontId="14" fillId="0" borderId="0" applyFont="0" applyFill="0" applyBorder="0" applyAlignment="0" applyProtection="0">
      <alignment vertical="center"/>
    </xf>
    <xf numFmtId="9" fontId="14" fillId="0" borderId="0" applyFont="0" applyFill="0" applyBorder="0" applyAlignment="0" applyProtection="0">
      <alignment vertical="center"/>
    </xf>
    <xf numFmtId="0" fontId="2" fillId="0" borderId="0">
      <alignment vertical="center"/>
    </xf>
    <xf numFmtId="0" fontId="43" fillId="0" borderId="0" applyNumberForma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04">
    <xf numFmtId="0" fontId="0" fillId="0" borderId="0" xfId="0">
      <alignment vertical="center"/>
    </xf>
    <xf numFmtId="0" fontId="14" fillId="2" borderId="0" xfId="5" applyFont="1" applyFill="1"/>
    <xf numFmtId="0" fontId="14" fillId="0" borderId="0" xfId="5" applyFont="1"/>
    <xf numFmtId="0" fontId="14" fillId="0" borderId="0" xfId="5" applyFont="1" applyAlignment="1">
      <alignment horizontal="center"/>
    </xf>
    <xf numFmtId="0" fontId="14" fillId="2" borderId="3" xfId="5" applyFont="1" applyFill="1" applyBorder="1" applyAlignment="1">
      <alignment vertical="center"/>
    </xf>
    <xf numFmtId="0" fontId="14" fillId="2" borderId="0" xfId="5" applyFont="1" applyFill="1" applyBorder="1" applyAlignment="1">
      <alignment vertical="center"/>
    </xf>
    <xf numFmtId="0" fontId="14" fillId="2" borderId="8" xfId="5" applyFont="1" applyFill="1" applyBorder="1" applyAlignment="1">
      <alignment vertical="center"/>
    </xf>
    <xf numFmtId="0" fontId="14" fillId="2" borderId="3" xfId="5" applyFont="1" applyFill="1" applyBorder="1"/>
    <xf numFmtId="0" fontId="14" fillId="2" borderId="0" xfId="5" applyFont="1" applyFill="1" applyBorder="1"/>
    <xf numFmtId="0" fontId="14" fillId="2" borderId="4" xfId="5" applyFont="1" applyFill="1" applyBorder="1"/>
    <xf numFmtId="0" fontId="14" fillId="2" borderId="6" xfId="5" applyFont="1" applyFill="1" applyBorder="1"/>
    <xf numFmtId="0" fontId="14" fillId="2" borderId="5" xfId="5" applyFont="1" applyFill="1" applyBorder="1"/>
    <xf numFmtId="0" fontId="14" fillId="2" borderId="7" xfId="5" applyFont="1" applyFill="1" applyBorder="1"/>
    <xf numFmtId="38" fontId="21" fillId="2" borderId="1" xfId="4" applyFont="1" applyFill="1" applyBorder="1" applyAlignment="1">
      <alignment horizontal="center"/>
    </xf>
    <xf numFmtId="38" fontId="21" fillId="2" borderId="2" xfId="4" applyFont="1" applyFill="1" applyBorder="1" applyAlignment="1">
      <alignment horizontal="center"/>
    </xf>
    <xf numFmtId="38" fontId="21" fillId="2" borderId="2" xfId="4" applyFont="1" applyFill="1" applyBorder="1" applyAlignment="1">
      <alignment horizontal="right"/>
    </xf>
    <xf numFmtId="38" fontId="21" fillId="2" borderId="8" xfId="4" applyFont="1" applyFill="1" applyBorder="1" applyAlignment="1">
      <alignment horizontal="right"/>
    </xf>
    <xf numFmtId="38" fontId="21" fillId="2" borderId="1" xfId="4" applyFont="1" applyFill="1" applyBorder="1" applyAlignment="1">
      <alignment horizontal="right"/>
    </xf>
    <xf numFmtId="38" fontId="21" fillId="2" borderId="3" xfId="4" applyFont="1" applyFill="1" applyBorder="1" applyAlignment="1">
      <alignment horizontal="center"/>
    </xf>
    <xf numFmtId="38" fontId="21" fillId="2" borderId="0" xfId="4" applyFont="1" applyFill="1" applyBorder="1" applyAlignment="1">
      <alignment horizontal="center"/>
    </xf>
    <xf numFmtId="38" fontId="21" fillId="2" borderId="0" xfId="4" applyFont="1" applyFill="1" applyBorder="1" applyAlignment="1">
      <alignment horizontal="right"/>
    </xf>
    <xf numFmtId="38" fontId="21" fillId="2" borderId="4" xfId="4" applyFont="1" applyFill="1" applyBorder="1" applyAlignment="1">
      <alignment horizontal="right"/>
    </xf>
    <xf numFmtId="38" fontId="21" fillId="2" borderId="3" xfId="4" applyFont="1" applyFill="1" applyBorder="1" applyAlignment="1">
      <alignment horizontal="right"/>
    </xf>
    <xf numFmtId="38" fontId="21" fillId="2" borderId="6" xfId="4" applyFont="1" applyFill="1" applyBorder="1" applyAlignment="1">
      <alignment horizontal="center"/>
    </xf>
    <xf numFmtId="38" fontId="21" fillId="2" borderId="5" xfId="4" applyFont="1" applyFill="1" applyBorder="1" applyAlignment="1">
      <alignment horizontal="center"/>
    </xf>
    <xf numFmtId="38" fontId="20" fillId="2" borderId="6" xfId="4" applyFont="1" applyFill="1" applyBorder="1" applyAlignment="1">
      <alignment horizontal="right"/>
    </xf>
    <xf numFmtId="38" fontId="20" fillId="2" borderId="5" xfId="4" applyFont="1" applyFill="1" applyBorder="1" applyAlignment="1">
      <alignment horizontal="right"/>
    </xf>
    <xf numFmtId="38" fontId="20" fillId="2" borderId="7" xfId="4" applyFont="1" applyFill="1" applyBorder="1" applyAlignment="1">
      <alignment horizontal="right"/>
    </xf>
    <xf numFmtId="0" fontId="14" fillId="2" borderId="3" xfId="5" applyFont="1" applyFill="1" applyBorder="1" applyAlignment="1">
      <alignment horizontal="center"/>
    </xf>
    <xf numFmtId="0" fontId="14" fillId="2" borderId="0" xfId="5" applyFont="1" applyFill="1" applyBorder="1" applyAlignment="1">
      <alignment horizontal="center"/>
    </xf>
    <xf numFmtId="0" fontId="14" fillId="2" borderId="0" xfId="5" applyFont="1" applyFill="1" applyBorder="1" applyAlignment="1"/>
    <xf numFmtId="0" fontId="17" fillId="2" borderId="0" xfId="5" applyFont="1" applyFill="1" applyBorder="1" applyAlignment="1">
      <alignment horizontal="right"/>
    </xf>
    <xf numFmtId="0" fontId="17" fillId="2" borderId="4" xfId="5" applyFont="1" applyFill="1" applyBorder="1" applyAlignment="1">
      <alignment horizontal="right"/>
    </xf>
    <xf numFmtId="0" fontId="17" fillId="2" borderId="3" xfId="5" applyFont="1" applyFill="1" applyBorder="1" applyAlignment="1"/>
    <xf numFmtId="0" fontId="17" fillId="2" borderId="0" xfId="5" applyFont="1" applyFill="1" applyBorder="1" applyAlignment="1"/>
    <xf numFmtId="0" fontId="17" fillId="2" borderId="4" xfId="5" applyFont="1" applyFill="1" applyBorder="1" applyAlignment="1"/>
    <xf numFmtId="38" fontId="20" fillId="2" borderId="4" xfId="4" applyFont="1" applyFill="1" applyBorder="1" applyAlignment="1">
      <alignment horizontal="right"/>
    </xf>
    <xf numFmtId="0" fontId="20" fillId="2" borderId="4" xfId="5" applyFont="1" applyFill="1" applyBorder="1" applyAlignment="1">
      <alignment shrinkToFit="1"/>
    </xf>
    <xf numFmtId="0" fontId="20" fillId="2" borderId="4" xfId="5" applyFont="1" applyFill="1" applyBorder="1" applyAlignment="1">
      <alignment horizontal="right"/>
    </xf>
    <xf numFmtId="0" fontId="14" fillId="2" borderId="0" xfId="5" applyFont="1" applyFill="1" applyAlignment="1">
      <alignment vertical="center"/>
    </xf>
    <xf numFmtId="0" fontId="14" fillId="2" borderId="4" xfId="5" applyFont="1" applyFill="1" applyBorder="1" applyAlignment="1">
      <alignment vertical="center"/>
    </xf>
    <xf numFmtId="0" fontId="17" fillId="2" borderId="8" xfId="5" applyFont="1" applyFill="1" applyBorder="1" applyAlignment="1">
      <alignment horizontal="right" vertical="center"/>
    </xf>
    <xf numFmtId="0" fontId="14" fillId="0" borderId="0" xfId="5" applyFont="1" applyAlignment="1">
      <alignment vertical="center"/>
    </xf>
    <xf numFmtId="0" fontId="14" fillId="2" borderId="1" xfId="5" applyFont="1" applyFill="1" applyBorder="1" applyAlignment="1">
      <alignment horizontal="left" vertical="center"/>
    </xf>
    <xf numFmtId="0" fontId="14" fillId="2" borderId="2" xfId="5" applyFont="1" applyFill="1" applyBorder="1" applyAlignment="1">
      <alignment horizontal="left" vertical="center"/>
    </xf>
    <xf numFmtId="0" fontId="14" fillId="2" borderId="8" xfId="5" applyFont="1" applyFill="1" applyBorder="1" applyAlignment="1">
      <alignment horizontal="left" vertical="center"/>
    </xf>
    <xf numFmtId="0" fontId="14" fillId="2" borderId="6" xfId="5" applyFont="1" applyFill="1" applyBorder="1" applyAlignment="1">
      <alignment horizontal="center" vertical="center"/>
    </xf>
    <xf numFmtId="0" fontId="14" fillId="2" borderId="5" xfId="5" applyFont="1" applyFill="1" applyBorder="1" applyAlignment="1">
      <alignment horizontal="left" vertical="center"/>
    </xf>
    <xf numFmtId="0" fontId="14" fillId="2" borderId="5" xfId="5" applyFont="1" applyFill="1" applyBorder="1" applyAlignment="1">
      <alignment horizontal="center" vertical="center"/>
    </xf>
    <xf numFmtId="0" fontId="14" fillId="2" borderId="7" xfId="5" applyFont="1" applyFill="1" applyBorder="1" applyAlignment="1">
      <alignment horizontal="center" vertical="center"/>
    </xf>
    <xf numFmtId="0" fontId="14" fillId="2" borderId="3" xfId="5" applyFont="1" applyFill="1" applyBorder="1" applyAlignment="1">
      <alignment horizontal="center" vertical="center"/>
    </xf>
    <xf numFmtId="0" fontId="14" fillId="2" borderId="0" xfId="5" applyFont="1" applyFill="1" applyBorder="1" applyAlignment="1">
      <alignment horizontal="left" vertical="center"/>
    </xf>
    <xf numFmtId="0" fontId="14" fillId="2" borderId="0" xfId="5" applyFont="1" applyFill="1" applyBorder="1" applyAlignment="1">
      <alignment horizontal="center" vertical="center"/>
    </xf>
    <xf numFmtId="0" fontId="14" fillId="2" borderId="4" xfId="5" applyFont="1" applyFill="1" applyBorder="1" applyAlignment="1">
      <alignment horizontal="center" vertical="center"/>
    </xf>
    <xf numFmtId="0" fontId="14" fillId="2" borderId="6" xfId="5" applyFont="1" applyFill="1" applyBorder="1" applyAlignment="1">
      <alignment vertical="center"/>
    </xf>
    <xf numFmtId="0" fontId="14" fillId="2" borderId="5" xfId="5" applyFont="1" applyFill="1" applyBorder="1" applyAlignment="1">
      <alignment vertical="center"/>
    </xf>
    <xf numFmtId="0" fontId="14" fillId="2" borderId="7" xfId="5" applyFont="1" applyFill="1" applyBorder="1" applyAlignment="1">
      <alignment vertical="center"/>
    </xf>
    <xf numFmtId="0" fontId="14" fillId="2" borderId="9" xfId="5" applyFont="1" applyFill="1" applyBorder="1" applyAlignment="1">
      <alignment vertical="center"/>
    </xf>
    <xf numFmtId="0" fontId="14" fillId="2" borderId="10" xfId="5" applyFont="1" applyFill="1" applyBorder="1" applyAlignment="1">
      <alignment vertical="center"/>
    </xf>
    <xf numFmtId="0" fontId="17" fillId="2" borderId="10" xfId="5" applyFont="1" applyFill="1" applyBorder="1" applyAlignment="1">
      <alignment vertical="center"/>
    </xf>
    <xf numFmtId="0" fontId="14" fillId="2" borderId="11" xfId="5" applyFont="1" applyFill="1" applyBorder="1" applyAlignment="1">
      <alignment vertical="center"/>
    </xf>
    <xf numFmtId="0" fontId="20" fillId="2" borderId="10" xfId="5" applyFont="1" applyFill="1" applyBorder="1" applyAlignment="1">
      <alignment vertical="center"/>
    </xf>
    <xf numFmtId="0" fontId="20" fillId="2" borderId="11" xfId="5" applyFont="1" applyFill="1" applyBorder="1" applyAlignment="1">
      <alignment vertical="center"/>
    </xf>
    <xf numFmtId="0" fontId="17" fillId="2" borderId="1" xfId="5" applyFont="1" applyFill="1" applyBorder="1" applyAlignment="1">
      <alignment vertical="center"/>
    </xf>
    <xf numFmtId="0" fontId="17" fillId="2" borderId="2" xfId="5" applyFont="1" applyFill="1" applyBorder="1" applyAlignment="1">
      <alignment vertical="center"/>
    </xf>
    <xf numFmtId="0" fontId="17" fillId="2" borderId="8" xfId="5" applyFont="1" applyFill="1" applyBorder="1" applyAlignment="1">
      <alignment vertical="center"/>
    </xf>
    <xf numFmtId="0" fontId="14" fillId="2" borderId="1" xfId="5" applyFont="1" applyFill="1" applyBorder="1" applyAlignment="1">
      <alignment vertical="center"/>
    </xf>
    <xf numFmtId="0" fontId="14" fillId="2" borderId="2" xfId="5" applyFont="1" applyFill="1" applyBorder="1" applyAlignment="1">
      <alignment vertical="center"/>
    </xf>
    <xf numFmtId="0" fontId="20" fillId="2" borderId="2" xfId="5" applyFont="1" applyFill="1" applyBorder="1" applyAlignment="1">
      <alignment vertical="center"/>
    </xf>
    <xf numFmtId="0" fontId="20" fillId="2" borderId="8" xfId="5" applyFont="1" applyFill="1" applyBorder="1" applyAlignment="1">
      <alignment vertical="center"/>
    </xf>
    <xf numFmtId="0" fontId="14" fillId="2" borderId="6" xfId="5" applyFill="1" applyBorder="1" applyAlignment="1">
      <alignment vertical="center"/>
    </xf>
    <xf numFmtId="0" fontId="20" fillId="2" borderId="5" xfId="5" applyFont="1" applyFill="1" applyBorder="1" applyAlignment="1">
      <alignment vertical="center"/>
    </xf>
    <xf numFmtId="0" fontId="20" fillId="2" borderId="7" xfId="5" applyFont="1" applyFill="1" applyBorder="1" applyAlignment="1">
      <alignment vertical="center"/>
    </xf>
    <xf numFmtId="0" fontId="14" fillId="2" borderId="9" xfId="5" applyFill="1" applyBorder="1" applyAlignment="1">
      <alignment vertical="center"/>
    </xf>
    <xf numFmtId="0" fontId="17" fillId="2" borderId="0" xfId="5" applyFont="1" applyFill="1"/>
    <xf numFmtId="0" fontId="14" fillId="0" borderId="0" xfId="0" applyFont="1">
      <alignment vertical="center"/>
    </xf>
    <xf numFmtId="0" fontId="14" fillId="0" borderId="0" xfId="0" applyFont="1" applyAlignment="1">
      <alignment horizontal="distributed" vertical="center"/>
    </xf>
    <xf numFmtId="0" fontId="14" fillId="0" borderId="0" xfId="0" applyFont="1" applyAlignment="1"/>
    <xf numFmtId="0" fontId="14" fillId="0" borderId="32" xfId="0" applyFont="1" applyBorder="1">
      <alignment vertical="center"/>
    </xf>
    <xf numFmtId="0" fontId="14" fillId="0" borderId="0" xfId="0" applyFont="1" applyAlignment="1">
      <alignment horizontal="center" vertical="center" shrinkToFit="1"/>
    </xf>
    <xf numFmtId="49" fontId="24" fillId="0" borderId="1" xfId="0" applyNumberFormat="1" applyFont="1" applyBorder="1" applyAlignment="1">
      <alignment vertical="center"/>
    </xf>
    <xf numFmtId="49" fontId="24" fillId="0" borderId="2" xfId="0" applyNumberFormat="1" applyFont="1" applyBorder="1" applyAlignment="1">
      <alignment vertical="center"/>
    </xf>
    <xf numFmtId="49" fontId="24" fillId="0" borderId="6" xfId="0" applyNumberFormat="1" applyFont="1" applyBorder="1" applyAlignment="1">
      <alignment vertical="center"/>
    </xf>
    <xf numFmtId="49" fontId="24" fillId="0" borderId="5" xfId="0" applyNumberFormat="1" applyFont="1" applyBorder="1" applyAlignment="1">
      <alignment vertical="center"/>
    </xf>
    <xf numFmtId="49" fontId="14" fillId="0" borderId="2" xfId="0" applyNumberFormat="1" applyFont="1" applyBorder="1" applyAlignment="1">
      <alignment vertical="center"/>
    </xf>
    <xf numFmtId="49" fontId="14" fillId="0" borderId="5" xfId="0" applyNumberFormat="1" applyFont="1" applyBorder="1" applyAlignment="1">
      <alignment vertical="center"/>
    </xf>
    <xf numFmtId="49" fontId="14" fillId="0" borderId="1" xfId="0" applyNumberFormat="1" applyFont="1" applyBorder="1">
      <alignment vertical="center"/>
    </xf>
    <xf numFmtId="49" fontId="14" fillId="0" borderId="0" xfId="0" applyNumberFormat="1" applyFont="1">
      <alignment vertical="center"/>
    </xf>
    <xf numFmtId="49" fontId="14" fillId="0" borderId="0" xfId="0" applyNumberFormat="1" applyFont="1" applyAlignment="1">
      <alignment horizontal="center" vertical="center"/>
    </xf>
    <xf numFmtId="176" fontId="14" fillId="0" borderId="9" xfId="0" applyNumberFormat="1" applyFont="1" applyBorder="1">
      <alignment vertical="center"/>
    </xf>
    <xf numFmtId="176" fontId="14" fillId="0" borderId="1" xfId="0" applyNumberFormat="1" applyFont="1" applyBorder="1">
      <alignment vertical="center"/>
    </xf>
    <xf numFmtId="176" fontId="14" fillId="0" borderId="2" xfId="0" applyNumberFormat="1" applyFont="1" applyBorder="1">
      <alignment vertical="center"/>
    </xf>
    <xf numFmtId="49" fontId="14" fillId="0" borderId="9" xfId="0" applyNumberFormat="1" applyFont="1" applyBorder="1" applyAlignment="1">
      <alignment vertical="center" shrinkToFit="1"/>
    </xf>
    <xf numFmtId="0" fontId="14" fillId="0" borderId="2" xfId="0" applyFont="1" applyBorder="1">
      <alignment vertical="center"/>
    </xf>
    <xf numFmtId="0" fontId="14" fillId="0" borderId="6" xfId="0" applyFont="1" applyBorder="1">
      <alignment vertical="center"/>
    </xf>
    <xf numFmtId="0" fontId="27" fillId="0" borderId="0" xfId="0" applyFont="1">
      <alignment vertical="center"/>
    </xf>
    <xf numFmtId="0" fontId="28" fillId="0" borderId="0" xfId="0" applyFont="1">
      <alignment vertical="center"/>
    </xf>
    <xf numFmtId="0" fontId="14" fillId="0" borderId="0" xfId="18" applyFont="1" applyAlignment="1">
      <alignment vertical="center"/>
    </xf>
    <xf numFmtId="0" fontId="24" fillId="0" borderId="0" xfId="18" applyFont="1" applyAlignment="1">
      <alignment vertical="center"/>
    </xf>
    <xf numFmtId="0" fontId="18" fillId="0" borderId="0" xfId="18" applyFont="1" applyAlignment="1">
      <alignment vertical="center"/>
    </xf>
    <xf numFmtId="0" fontId="18" fillId="0" borderId="0" xfId="18" applyFont="1" applyAlignment="1"/>
    <xf numFmtId="0" fontId="18" fillId="0" borderId="0" xfId="18" applyFont="1" applyAlignment="1">
      <alignment horizontal="center" vertical="center"/>
    </xf>
    <xf numFmtId="0" fontId="18" fillId="0" borderId="79" xfId="18" applyFont="1" applyBorder="1" applyAlignment="1">
      <alignment horizontal="center" vertical="center"/>
    </xf>
    <xf numFmtId="0" fontId="18" fillId="0" borderId="70" xfId="18" applyFont="1" applyBorder="1" applyAlignment="1">
      <alignment horizontal="center" vertical="center"/>
    </xf>
    <xf numFmtId="0" fontId="18" fillId="0" borderId="80" xfId="18" applyFont="1" applyBorder="1" applyAlignment="1">
      <alignment horizontal="center" vertical="center"/>
    </xf>
    <xf numFmtId="0" fontId="18" fillId="0" borderId="72" xfId="18" applyFont="1" applyBorder="1" applyAlignment="1">
      <alignment horizontal="center" vertical="center"/>
    </xf>
    <xf numFmtId="0" fontId="18" fillId="0" borderId="3" xfId="18" applyFont="1" applyBorder="1" applyAlignment="1">
      <alignment horizontal="left" vertical="center"/>
    </xf>
    <xf numFmtId="38" fontId="18" fillId="0" borderId="79" xfId="19" applyFont="1" applyBorder="1" applyAlignment="1">
      <alignment vertical="center"/>
    </xf>
    <xf numFmtId="38" fontId="18" fillId="0" borderId="70" xfId="19" applyFont="1" applyFill="1" applyBorder="1" applyAlignment="1">
      <alignment vertical="center"/>
    </xf>
    <xf numFmtId="0" fontId="18" fillId="0" borderId="80" xfId="18" applyFont="1" applyBorder="1" applyAlignment="1">
      <alignment vertical="center"/>
    </xf>
    <xf numFmtId="0" fontId="18" fillId="0" borderId="72" xfId="18" applyFont="1" applyBorder="1" applyAlignment="1">
      <alignment vertical="center"/>
    </xf>
    <xf numFmtId="0" fontId="18" fillId="0" borderId="87" xfId="18" applyFont="1" applyBorder="1" applyAlignment="1">
      <alignment horizontal="left" vertical="center"/>
    </xf>
    <xf numFmtId="38" fontId="18" fillId="0" borderId="88" xfId="19" applyFont="1" applyBorder="1" applyAlignment="1">
      <alignment vertical="center"/>
    </xf>
    <xf numFmtId="38" fontId="18" fillId="0" borderId="27" xfId="19" applyFont="1" applyFill="1" applyBorder="1" applyAlignment="1">
      <alignment vertical="center"/>
    </xf>
    <xf numFmtId="0" fontId="18" fillId="0" borderId="63" xfId="18" applyFont="1" applyBorder="1" applyAlignment="1">
      <alignment vertical="center"/>
    </xf>
    <xf numFmtId="0" fontId="18" fillId="0" borderId="89" xfId="18" applyFont="1" applyBorder="1" applyAlignment="1">
      <alignment vertical="center"/>
    </xf>
    <xf numFmtId="38" fontId="18" fillId="0" borderId="91" xfId="19" applyFont="1" applyBorder="1" applyAlignment="1">
      <alignment vertical="center"/>
    </xf>
    <xf numFmtId="38" fontId="18" fillId="0" borderId="92" xfId="19" applyFont="1" applyFill="1" applyBorder="1" applyAlignment="1">
      <alignment vertical="center"/>
    </xf>
    <xf numFmtId="0" fontId="18" fillId="0" borderId="93" xfId="18" applyFont="1" applyBorder="1" applyAlignment="1">
      <alignment vertical="center"/>
    </xf>
    <xf numFmtId="0" fontId="18" fillId="0" borderId="94" xfId="18" applyFont="1" applyBorder="1" applyAlignment="1">
      <alignment vertical="center"/>
    </xf>
    <xf numFmtId="38" fontId="18" fillId="3" borderId="9" xfId="19" applyFont="1" applyFill="1" applyBorder="1" applyAlignment="1">
      <alignment horizontal="center" vertical="center" wrapText="1"/>
    </xf>
    <xf numFmtId="38" fontId="18" fillId="3" borderId="50" xfId="19" applyFont="1" applyFill="1" applyBorder="1" applyAlignment="1">
      <alignment vertical="center"/>
    </xf>
    <xf numFmtId="38" fontId="18" fillId="3" borderId="12" xfId="19" applyFont="1" applyFill="1" applyBorder="1" applyAlignment="1">
      <alignment vertical="center"/>
    </xf>
    <xf numFmtId="0" fontId="18" fillId="3" borderId="12" xfId="18" applyFont="1" applyFill="1" applyBorder="1" applyAlignment="1">
      <alignment vertical="center"/>
    </xf>
    <xf numFmtId="0" fontId="18" fillId="3" borderId="26" xfId="18" applyFont="1" applyFill="1" applyBorder="1" applyAlignment="1">
      <alignment vertical="center"/>
    </xf>
    <xf numFmtId="38" fontId="18" fillId="0" borderId="95" xfId="19" applyFont="1" applyFill="1" applyBorder="1" applyAlignment="1">
      <alignment vertical="center" wrapText="1"/>
    </xf>
    <xf numFmtId="38" fontId="18" fillId="0" borderId="96" xfId="19" applyFont="1" applyBorder="1" applyAlignment="1">
      <alignment vertical="center"/>
    </xf>
    <xf numFmtId="38" fontId="18" fillId="0" borderId="28" xfId="19" applyFont="1" applyFill="1" applyBorder="1" applyAlignment="1">
      <alignment vertical="center"/>
    </xf>
    <xf numFmtId="0" fontId="18" fillId="0" borderId="97" xfId="18" applyFont="1" applyBorder="1" applyAlignment="1">
      <alignment vertical="center"/>
    </xf>
    <xf numFmtId="0" fontId="18" fillId="0" borderId="98" xfId="18" applyFont="1" applyBorder="1" applyAlignment="1">
      <alignment vertical="center"/>
    </xf>
    <xf numFmtId="38" fontId="18" fillId="0" borderId="87" xfId="19" applyFont="1" applyFill="1" applyBorder="1" applyAlignment="1">
      <alignment vertical="center" wrapText="1"/>
    </xf>
    <xf numFmtId="38" fontId="18" fillId="0" borderId="90" xfId="19" applyFont="1" applyFill="1" applyBorder="1" applyAlignment="1">
      <alignment vertical="center" wrapText="1"/>
    </xf>
    <xf numFmtId="38" fontId="18" fillId="3" borderId="9" xfId="19" applyFont="1" applyFill="1" applyBorder="1" applyAlignment="1">
      <alignment vertical="center" wrapText="1"/>
    </xf>
    <xf numFmtId="38" fontId="18" fillId="0" borderId="9" xfId="19" applyFont="1" applyFill="1" applyBorder="1" applyAlignment="1">
      <alignment vertical="center" wrapText="1"/>
    </xf>
    <xf numFmtId="38" fontId="18" fillId="0" borderId="83" xfId="19" applyFont="1" applyBorder="1" applyAlignment="1">
      <alignment vertical="center"/>
    </xf>
    <xf numFmtId="38" fontId="18" fillId="0" borderId="4" xfId="19" applyFont="1" applyFill="1" applyBorder="1" applyAlignment="1">
      <alignment vertical="center"/>
    </xf>
    <xf numFmtId="0" fontId="18" fillId="0" borderId="14" xfId="18" applyFont="1" applyBorder="1" applyAlignment="1">
      <alignment vertical="center"/>
    </xf>
    <xf numFmtId="0" fontId="18" fillId="0" borderId="18" xfId="18" applyFont="1" applyBorder="1" applyAlignment="1">
      <alignment vertical="center"/>
    </xf>
    <xf numFmtId="38" fontId="18" fillId="3" borderId="83" xfId="19" applyFont="1" applyFill="1" applyBorder="1" applyAlignment="1">
      <alignment vertical="center"/>
    </xf>
    <xf numFmtId="38" fontId="18" fillId="3" borderId="4" xfId="19" applyFont="1" applyFill="1" applyBorder="1" applyAlignment="1">
      <alignment vertical="center"/>
    </xf>
    <xf numFmtId="0" fontId="18" fillId="3" borderId="14" xfId="18" applyFont="1" applyFill="1" applyBorder="1" applyAlignment="1">
      <alignment vertical="center"/>
    </xf>
    <xf numFmtId="38" fontId="18" fillId="0" borderId="95" xfId="19" applyFont="1" applyBorder="1" applyAlignment="1">
      <alignment vertical="center" wrapText="1"/>
    </xf>
    <xf numFmtId="38" fontId="18" fillId="0" borderId="87" xfId="19" applyFont="1" applyBorder="1" applyAlignment="1">
      <alignment vertical="center" wrapText="1"/>
    </xf>
    <xf numFmtId="38" fontId="18" fillId="0" borderId="90" xfId="19" applyFont="1" applyBorder="1" applyAlignment="1">
      <alignment vertical="center" wrapText="1"/>
    </xf>
    <xf numFmtId="38" fontId="18" fillId="0" borderId="3" xfId="19" applyFont="1" applyBorder="1" applyAlignment="1">
      <alignment vertical="center" wrapText="1"/>
    </xf>
    <xf numFmtId="38" fontId="18" fillId="3" borderId="11" xfId="19" applyFont="1" applyFill="1" applyBorder="1" applyAlignment="1">
      <alignment vertical="center"/>
    </xf>
    <xf numFmtId="38" fontId="18" fillId="3" borderId="67" xfId="19" applyFont="1" applyFill="1" applyBorder="1" applyAlignment="1">
      <alignment vertical="center"/>
    </xf>
    <xf numFmtId="38" fontId="18" fillId="3" borderId="53" xfId="19" applyFont="1" applyFill="1" applyBorder="1" applyAlignment="1">
      <alignment vertical="center"/>
    </xf>
    <xf numFmtId="0" fontId="18" fillId="3" borderId="68" xfId="18" applyFont="1" applyFill="1" applyBorder="1" applyAlignment="1">
      <alignment vertical="center"/>
    </xf>
    <xf numFmtId="0" fontId="18" fillId="3" borderId="55" xfId="18" applyFont="1" applyFill="1" applyBorder="1" applyAlignment="1">
      <alignment vertical="center"/>
    </xf>
    <xf numFmtId="38" fontId="18" fillId="0" borderId="99" xfId="19" applyFont="1" applyFill="1" applyBorder="1" applyAlignment="1">
      <alignment vertical="center" wrapText="1"/>
    </xf>
    <xf numFmtId="38" fontId="18" fillId="0" borderId="79" xfId="19" applyFont="1" applyFill="1" applyBorder="1" applyAlignment="1">
      <alignment vertical="center"/>
    </xf>
    <xf numFmtId="38" fontId="18" fillId="0" borderId="80" xfId="19" applyFont="1" applyFill="1" applyBorder="1" applyAlignment="1">
      <alignment vertical="center"/>
    </xf>
    <xf numFmtId="0" fontId="18" fillId="0" borderId="80" xfId="18" applyFont="1" applyFill="1" applyBorder="1" applyAlignment="1">
      <alignment vertical="center"/>
    </xf>
    <xf numFmtId="0" fontId="18" fillId="0" borderId="72" xfId="18" applyFont="1" applyFill="1" applyBorder="1" applyAlignment="1">
      <alignment vertical="center"/>
    </xf>
    <xf numFmtId="38" fontId="18" fillId="0" borderId="88" xfId="19" applyFont="1" applyFill="1" applyBorder="1" applyAlignment="1">
      <alignment vertical="center"/>
    </xf>
    <xf numFmtId="0" fontId="18" fillId="0" borderId="63" xfId="18" applyFont="1" applyFill="1" applyBorder="1" applyAlignment="1">
      <alignment vertical="center"/>
    </xf>
    <xf numFmtId="0" fontId="18" fillId="0" borderId="89" xfId="18" applyFont="1" applyFill="1" applyBorder="1" applyAlignment="1">
      <alignment vertical="center"/>
    </xf>
    <xf numFmtId="38" fontId="18" fillId="0" borderId="63" xfId="19" applyFont="1" applyFill="1" applyBorder="1" applyAlignment="1">
      <alignment vertical="center"/>
    </xf>
    <xf numFmtId="38" fontId="18" fillId="3" borderId="51" xfId="19" applyFont="1" applyFill="1" applyBorder="1" applyAlignment="1">
      <alignment vertical="center"/>
    </xf>
    <xf numFmtId="38" fontId="18" fillId="3" borderId="100" xfId="19" applyFont="1" applyFill="1" applyBorder="1" applyAlignment="1">
      <alignment vertical="center"/>
    </xf>
    <xf numFmtId="38" fontId="18" fillId="3" borderId="101" xfId="19" applyFont="1" applyFill="1" applyBorder="1" applyAlignment="1">
      <alignment vertical="center"/>
    </xf>
    <xf numFmtId="0" fontId="18" fillId="3" borderId="102" xfId="18" applyFont="1" applyFill="1" applyBorder="1" applyAlignment="1">
      <alignment vertical="center"/>
    </xf>
    <xf numFmtId="0" fontId="29" fillId="0" borderId="0" xfId="18" applyFont="1" applyAlignment="1">
      <alignment horizontal="center" vertical="center"/>
    </xf>
    <xf numFmtId="0" fontId="18" fillId="0" borderId="65" xfId="18" applyFont="1" applyBorder="1" applyAlignment="1">
      <alignment horizontal="center" vertical="center"/>
    </xf>
    <xf numFmtId="0" fontId="18" fillId="0" borderId="76" xfId="18" applyFont="1" applyBorder="1" applyAlignment="1">
      <alignment horizontal="center" vertical="center"/>
    </xf>
    <xf numFmtId="0" fontId="18" fillId="0" borderId="66" xfId="18" applyFont="1" applyBorder="1" applyAlignment="1">
      <alignment horizontal="center" vertical="center"/>
    </xf>
    <xf numFmtId="0" fontId="18" fillId="0" borderId="75" xfId="18" applyFont="1" applyBorder="1" applyAlignment="1">
      <alignment horizontal="center" vertical="center"/>
    </xf>
    <xf numFmtId="38" fontId="18" fillId="0" borderId="62" xfId="19" applyFont="1" applyBorder="1" applyAlignment="1">
      <alignment vertical="center" wrapText="1"/>
    </xf>
    <xf numFmtId="38" fontId="18" fillId="0" borderId="4" xfId="19" applyFont="1" applyBorder="1" applyAlignment="1">
      <alignment vertical="center"/>
    </xf>
    <xf numFmtId="38" fontId="18" fillId="0" borderId="14" xfId="19" applyFont="1" applyBorder="1" applyAlignment="1">
      <alignment vertical="center"/>
    </xf>
    <xf numFmtId="38" fontId="18" fillId="0" borderId="84" xfId="19" applyFont="1" applyBorder="1" applyAlignment="1">
      <alignment vertical="center"/>
    </xf>
    <xf numFmtId="38" fontId="18" fillId="0" borderId="63" xfId="19" applyFont="1" applyBorder="1" applyAlignment="1">
      <alignment vertical="center" wrapText="1"/>
    </xf>
    <xf numFmtId="38" fontId="18" fillId="0" borderId="27" xfId="19" applyFont="1" applyBorder="1" applyAlignment="1">
      <alignment vertical="center"/>
    </xf>
    <xf numFmtId="38" fontId="18" fillId="0" borderId="63" xfId="19" applyFont="1" applyBorder="1" applyAlignment="1">
      <alignment vertical="center"/>
    </xf>
    <xf numFmtId="38" fontId="18" fillId="0" borderId="104" xfId="19" applyFont="1" applyBorder="1" applyAlignment="1">
      <alignment vertical="center"/>
    </xf>
    <xf numFmtId="38" fontId="18" fillId="0" borderId="93" xfId="19" applyFont="1" applyBorder="1" applyAlignment="1">
      <alignment vertical="center" wrapText="1"/>
    </xf>
    <xf numFmtId="38" fontId="18" fillId="0" borderId="92" xfId="19" applyFont="1" applyBorder="1" applyAlignment="1">
      <alignment vertical="center"/>
    </xf>
    <xf numFmtId="38" fontId="18" fillId="0" borderId="93" xfId="19" applyFont="1" applyBorder="1" applyAlignment="1">
      <alignment vertical="center"/>
    </xf>
    <xf numFmtId="38" fontId="18" fillId="0" borderId="105" xfId="19" applyFont="1" applyBorder="1" applyAlignment="1">
      <alignment vertical="center"/>
    </xf>
    <xf numFmtId="38" fontId="18" fillId="3" borderId="12" xfId="19" applyFont="1" applyFill="1" applyBorder="1" applyAlignment="1">
      <alignment horizontal="center" vertical="center" wrapText="1"/>
    </xf>
    <xf numFmtId="38" fontId="18" fillId="3" borderId="26" xfId="19" applyFont="1" applyFill="1" applyBorder="1" applyAlignment="1">
      <alignment vertical="center"/>
    </xf>
    <xf numFmtId="38" fontId="18" fillId="0" borderId="14" xfId="19" applyFont="1" applyBorder="1" applyAlignment="1">
      <alignment vertical="center" wrapText="1"/>
    </xf>
    <xf numFmtId="38" fontId="18" fillId="0" borderId="97" xfId="19" applyFont="1" applyBorder="1" applyAlignment="1">
      <alignment vertical="center" wrapText="1"/>
    </xf>
    <xf numFmtId="38" fontId="18" fillId="0" borderId="28" xfId="19" applyFont="1" applyBorder="1" applyAlignment="1">
      <alignment vertical="center"/>
    </xf>
    <xf numFmtId="38" fontId="18" fillId="0" borderId="97" xfId="19" applyFont="1" applyBorder="1" applyAlignment="1">
      <alignment vertical="center"/>
    </xf>
    <xf numFmtId="38" fontId="18" fillId="0" borderId="106" xfId="19" applyFont="1" applyBorder="1" applyAlignment="1">
      <alignment vertical="center"/>
    </xf>
    <xf numFmtId="38" fontId="18" fillId="0" borderId="63" xfId="19" applyFont="1" applyFill="1" applyBorder="1" applyAlignment="1">
      <alignment vertical="center" wrapText="1"/>
    </xf>
    <xf numFmtId="38" fontId="18" fillId="3" borderId="68" xfId="19" applyFont="1" applyFill="1" applyBorder="1" applyAlignment="1">
      <alignment vertical="center"/>
    </xf>
    <xf numFmtId="38" fontId="18" fillId="3" borderId="55" xfId="19" applyFont="1" applyFill="1" applyBorder="1" applyAlignment="1">
      <alignment vertical="center"/>
    </xf>
    <xf numFmtId="0" fontId="18" fillId="0" borderId="73" xfId="18" applyFont="1" applyBorder="1" applyAlignment="1">
      <alignment horizontal="center" vertical="center"/>
    </xf>
    <xf numFmtId="38" fontId="18" fillId="0" borderId="107" xfId="19" applyFont="1" applyFill="1" applyBorder="1">
      <alignment vertical="center"/>
    </xf>
    <xf numFmtId="38" fontId="18" fillId="0" borderId="108" xfId="19" applyFont="1" applyBorder="1">
      <alignment vertical="center"/>
    </xf>
    <xf numFmtId="38" fontId="18" fillId="0" borderId="109" xfId="19" applyFont="1" applyBorder="1">
      <alignment vertical="center"/>
    </xf>
    <xf numFmtId="38" fontId="18" fillId="0" borderId="110" xfId="19" applyFont="1" applyBorder="1" applyAlignment="1">
      <alignment vertical="center"/>
    </xf>
    <xf numFmtId="38" fontId="18" fillId="0" borderId="111" xfId="19" applyFont="1" applyFill="1" applyBorder="1" applyAlignment="1">
      <alignment vertical="center"/>
    </xf>
    <xf numFmtId="38" fontId="18" fillId="0" borderId="64" xfId="19" applyFont="1" applyBorder="1" applyAlignment="1">
      <alignment vertical="center"/>
    </xf>
    <xf numFmtId="38" fontId="18" fillId="0" borderId="112" xfId="19" applyFont="1" applyBorder="1" applyAlignment="1">
      <alignment vertical="center"/>
    </xf>
    <xf numFmtId="38" fontId="18" fillId="3" borderId="52" xfId="19" applyFont="1" applyFill="1" applyBorder="1">
      <alignment vertical="center"/>
    </xf>
    <xf numFmtId="38" fontId="18" fillId="3" borderId="82" xfId="19" applyFont="1" applyFill="1" applyBorder="1" applyAlignment="1">
      <alignment vertical="center"/>
    </xf>
    <xf numFmtId="38" fontId="18" fillId="3" borderId="71" xfId="19" applyFont="1" applyFill="1" applyBorder="1" applyAlignment="1">
      <alignment vertical="center"/>
    </xf>
    <xf numFmtId="38" fontId="18" fillId="3" borderId="77" xfId="19" applyFont="1" applyFill="1" applyBorder="1" applyAlignment="1">
      <alignment vertical="center"/>
    </xf>
    <xf numFmtId="38" fontId="18" fillId="3" borderId="78" xfId="19" applyFont="1" applyFill="1" applyBorder="1" applyAlignment="1">
      <alignment vertical="center"/>
    </xf>
    <xf numFmtId="38" fontId="29" fillId="0" borderId="0" xfId="19" applyFont="1" applyAlignment="1">
      <alignment horizontal="center" vertical="center"/>
    </xf>
    <xf numFmtId="0" fontId="29" fillId="0" borderId="113" xfId="18" applyFont="1" applyBorder="1" applyAlignment="1">
      <alignment horizontal="center" vertical="center"/>
    </xf>
    <xf numFmtId="0" fontId="32" fillId="0" borderId="114" xfId="18" applyFont="1" applyBorder="1" applyAlignment="1">
      <alignment horizontal="center" vertical="center"/>
    </xf>
    <xf numFmtId="0" fontId="32" fillId="0" borderId="22" xfId="18" applyFont="1" applyBorder="1" applyAlignment="1">
      <alignment horizontal="center" vertical="center"/>
    </xf>
    <xf numFmtId="0" fontId="32" fillId="0" borderId="23" xfId="18" applyFont="1" applyBorder="1" applyAlignment="1">
      <alignment horizontal="center" vertical="center"/>
    </xf>
    <xf numFmtId="0" fontId="32" fillId="0" borderId="49" xfId="18" applyFont="1" applyBorder="1" applyAlignment="1">
      <alignment horizontal="center" vertical="center"/>
    </xf>
    <xf numFmtId="0" fontId="32" fillId="0" borderId="24" xfId="18" applyFont="1" applyBorder="1" applyAlignment="1">
      <alignment horizontal="center" vertical="center"/>
    </xf>
    <xf numFmtId="0" fontId="32" fillId="0" borderId="115" xfId="18" applyFont="1" applyBorder="1" applyAlignment="1">
      <alignment horizontal="center" vertical="center"/>
    </xf>
    <xf numFmtId="0" fontId="32" fillId="0" borderId="19" xfId="18" applyFont="1" applyBorder="1" applyAlignment="1">
      <alignment horizontal="center" vertical="center"/>
    </xf>
    <xf numFmtId="0" fontId="32" fillId="0" borderId="85" xfId="18" applyFont="1" applyBorder="1" applyAlignment="1">
      <alignment horizontal="center" vertical="center"/>
    </xf>
    <xf numFmtId="0" fontId="32" fillId="0" borderId="77" xfId="18" applyFont="1" applyBorder="1" applyAlignment="1">
      <alignment horizontal="center" vertical="center"/>
    </xf>
    <xf numFmtId="0" fontId="32" fillId="0" borderId="21" xfId="18" applyFont="1" applyBorder="1" applyAlignment="1">
      <alignment horizontal="center" vertical="center"/>
    </xf>
    <xf numFmtId="0" fontId="32" fillId="0" borderId="0" xfId="18" applyFont="1" applyBorder="1" applyAlignment="1">
      <alignment horizontal="center" vertical="center"/>
    </xf>
    <xf numFmtId="38" fontId="18" fillId="0" borderId="0" xfId="19" applyFont="1" applyAlignment="1">
      <alignment vertical="center"/>
    </xf>
    <xf numFmtId="0" fontId="14" fillId="0" borderId="0" xfId="18" applyFont="1" applyFill="1" applyAlignment="1">
      <alignment horizontal="right" vertical="center"/>
    </xf>
    <xf numFmtId="0" fontId="18" fillId="0" borderId="116" xfId="18" applyFont="1" applyBorder="1" applyAlignment="1">
      <alignment horizontal="center" vertical="center"/>
    </xf>
    <xf numFmtId="0" fontId="18" fillId="5" borderId="108" xfId="18" applyFont="1" applyFill="1" applyBorder="1" applyAlignment="1">
      <alignment horizontal="left" vertical="center"/>
    </xf>
    <xf numFmtId="38" fontId="18" fillId="5" borderId="88" xfId="19" applyFont="1" applyFill="1" applyBorder="1" applyAlignment="1">
      <alignment vertical="center"/>
    </xf>
    <xf numFmtId="38" fontId="18" fillId="5" borderId="63" xfId="19" applyFont="1" applyFill="1" applyBorder="1" applyAlignment="1">
      <alignment vertical="center"/>
    </xf>
    <xf numFmtId="0" fontId="18" fillId="5" borderId="63" xfId="18" applyFont="1" applyFill="1" applyBorder="1" applyAlignment="1">
      <alignment vertical="center"/>
    </xf>
    <xf numFmtId="0" fontId="18" fillId="5" borderId="89" xfId="18" applyFont="1" applyFill="1" applyBorder="1" applyAlignment="1">
      <alignment vertical="center"/>
    </xf>
    <xf numFmtId="0" fontId="33" fillId="0" borderId="108" xfId="18" applyFont="1" applyFill="1" applyBorder="1" applyAlignment="1">
      <alignment horizontal="left" vertical="center"/>
    </xf>
    <xf numFmtId="9" fontId="18" fillId="0" borderId="88" xfId="20" applyFont="1" applyBorder="1" applyAlignment="1">
      <alignment vertical="center"/>
    </xf>
    <xf numFmtId="9" fontId="18" fillId="0" borderId="27" xfId="20" applyFont="1" applyFill="1" applyBorder="1" applyAlignment="1">
      <alignment vertical="center"/>
    </xf>
    <xf numFmtId="9" fontId="18" fillId="0" borderId="89" xfId="20" applyFont="1" applyBorder="1" applyAlignment="1">
      <alignment vertical="center"/>
    </xf>
    <xf numFmtId="0" fontId="18" fillId="0" borderId="108" xfId="18" applyFont="1" applyFill="1" applyBorder="1" applyAlignment="1">
      <alignment horizontal="left" vertical="center"/>
    </xf>
    <xf numFmtId="9" fontId="18" fillId="0" borderId="83" xfId="20" applyFont="1" applyBorder="1" applyAlignment="1">
      <alignment vertical="center"/>
    </xf>
    <xf numFmtId="9" fontId="18" fillId="0" borderId="4" xfId="20" applyFont="1" applyFill="1" applyBorder="1" applyAlignment="1">
      <alignment vertical="center"/>
    </xf>
    <xf numFmtId="9" fontId="18" fillId="0" borderId="18" xfId="20" applyFont="1" applyBorder="1" applyAlignment="1">
      <alignment vertical="center"/>
    </xf>
    <xf numFmtId="0" fontId="33" fillId="0" borderId="117" xfId="18" applyFont="1" applyFill="1" applyBorder="1" applyAlignment="1">
      <alignment horizontal="left" vertical="center"/>
    </xf>
    <xf numFmtId="9" fontId="18" fillId="0" borderId="100" xfId="20" applyFont="1" applyBorder="1" applyAlignment="1">
      <alignment vertical="center"/>
    </xf>
    <xf numFmtId="9" fontId="18" fillId="0" borderId="101" xfId="20" applyFont="1" applyFill="1" applyBorder="1" applyAlignment="1">
      <alignment vertical="center"/>
    </xf>
    <xf numFmtId="9" fontId="18" fillId="0" borderId="103" xfId="20" applyFont="1" applyBorder="1" applyAlignment="1">
      <alignment vertical="center"/>
    </xf>
    <xf numFmtId="0" fontId="18" fillId="5" borderId="107" xfId="18" applyFont="1" applyFill="1" applyBorder="1" applyAlignment="1">
      <alignment horizontal="left" vertical="center"/>
    </xf>
    <xf numFmtId="38" fontId="18" fillId="5" borderId="118" xfId="19" applyFont="1" applyFill="1" applyBorder="1" applyAlignment="1">
      <alignment vertical="center"/>
    </xf>
    <xf numFmtId="38" fontId="18" fillId="5" borderId="119" xfId="19" applyFont="1" applyFill="1" applyBorder="1" applyAlignment="1">
      <alignment vertical="center"/>
    </xf>
    <xf numFmtId="0" fontId="18" fillId="5" borderId="119" xfId="18" applyFont="1" applyFill="1" applyBorder="1" applyAlignment="1">
      <alignment vertical="center"/>
    </xf>
    <xf numFmtId="0" fontId="18" fillId="5" borderId="120" xfId="18" applyFont="1" applyFill="1" applyBorder="1" applyAlignment="1">
      <alignment vertical="center"/>
    </xf>
    <xf numFmtId="179" fontId="18" fillId="0" borderId="88" xfId="18" applyNumberFormat="1" applyFont="1" applyBorder="1" applyAlignment="1">
      <alignment vertical="center"/>
    </xf>
    <xf numFmtId="179" fontId="18" fillId="0" borderId="27" xfId="18" applyNumberFormat="1" applyFont="1" applyFill="1" applyBorder="1" applyAlignment="1">
      <alignment vertical="center"/>
    </xf>
    <xf numFmtId="179" fontId="18" fillId="0" borderId="89" xfId="18" applyNumberFormat="1" applyFont="1" applyBorder="1" applyAlignment="1">
      <alignment vertical="center"/>
    </xf>
    <xf numFmtId="0" fontId="18" fillId="0" borderId="108" xfId="18" applyFont="1" applyBorder="1" applyAlignment="1">
      <alignment horizontal="left" vertical="center"/>
    </xf>
    <xf numFmtId="179" fontId="18" fillId="0" borderId="83" xfId="18" applyNumberFormat="1" applyFont="1" applyBorder="1" applyAlignment="1">
      <alignment vertical="center"/>
    </xf>
    <xf numFmtId="179" fontId="18" fillId="0" borderId="4" xfId="18" applyNumberFormat="1" applyFont="1" applyFill="1" applyBorder="1" applyAlignment="1">
      <alignment vertical="center"/>
    </xf>
    <xf numFmtId="179" fontId="18" fillId="0" borderId="18" xfId="18" applyNumberFormat="1" applyFont="1" applyBorder="1" applyAlignment="1">
      <alignment vertical="center"/>
    </xf>
    <xf numFmtId="180" fontId="18" fillId="0" borderId="88" xfId="18" applyNumberFormat="1" applyFont="1" applyBorder="1" applyAlignment="1">
      <alignment vertical="center"/>
    </xf>
    <xf numFmtId="180" fontId="18" fillId="0" borderId="27" xfId="18" applyNumberFormat="1" applyFont="1" applyFill="1" applyBorder="1" applyAlignment="1">
      <alignment vertical="center"/>
    </xf>
    <xf numFmtId="180" fontId="18" fillId="0" borderId="89" xfId="18" applyNumberFormat="1" applyFont="1" applyBorder="1" applyAlignment="1">
      <alignment vertical="center"/>
    </xf>
    <xf numFmtId="0" fontId="18" fillId="0" borderId="108" xfId="18" applyFont="1" applyFill="1" applyBorder="1" applyAlignment="1">
      <alignment horizontal="left" vertical="center" wrapText="1"/>
    </xf>
    <xf numFmtId="9" fontId="18" fillId="0" borderId="88" xfId="20" applyFont="1" applyFill="1" applyBorder="1" applyAlignment="1">
      <alignment vertical="center"/>
    </xf>
    <xf numFmtId="9" fontId="18" fillId="0" borderId="89" xfId="20" applyFont="1" applyFill="1" applyBorder="1" applyAlignment="1">
      <alignment vertical="center"/>
    </xf>
    <xf numFmtId="0" fontId="18" fillId="0" borderId="117" xfId="18" applyFont="1" applyFill="1" applyBorder="1" applyAlignment="1">
      <alignment horizontal="left" vertical="center" wrapText="1"/>
    </xf>
    <xf numFmtId="9" fontId="18" fillId="0" borderId="100" xfId="20" applyFont="1" applyFill="1" applyBorder="1" applyAlignment="1">
      <alignment vertical="center"/>
    </xf>
    <xf numFmtId="181" fontId="18" fillId="0" borderId="88" xfId="20" applyNumberFormat="1" applyFont="1" applyBorder="1" applyAlignment="1">
      <alignment vertical="center"/>
    </xf>
    <xf numFmtId="181" fontId="18" fillId="0" borderId="27" xfId="20" applyNumberFormat="1" applyFont="1" applyFill="1" applyBorder="1" applyAlignment="1">
      <alignment vertical="center"/>
    </xf>
    <xf numFmtId="181" fontId="18" fillId="0" borderId="89" xfId="20" applyNumberFormat="1" applyFont="1" applyBorder="1" applyAlignment="1">
      <alignment vertical="center"/>
    </xf>
    <xf numFmtId="181" fontId="18" fillId="0" borderId="82" xfId="20" applyNumberFormat="1" applyFont="1" applyBorder="1" applyAlignment="1">
      <alignment vertical="center"/>
    </xf>
    <xf numFmtId="181" fontId="18" fillId="0" borderId="71" xfId="20" applyNumberFormat="1" applyFont="1" applyFill="1" applyBorder="1" applyAlignment="1">
      <alignment vertical="center"/>
    </xf>
    <xf numFmtId="181" fontId="18" fillId="0" borderId="21" xfId="20" applyNumberFormat="1" applyFont="1" applyBorder="1" applyAlignment="1">
      <alignment vertical="center"/>
    </xf>
    <xf numFmtId="0" fontId="34" fillId="0" borderId="17" xfId="18" applyFont="1" applyBorder="1" applyAlignment="1">
      <alignment vertical="center" wrapText="1"/>
    </xf>
    <xf numFmtId="0" fontId="34" fillId="0" borderId="0" xfId="18" applyFont="1" applyAlignment="1">
      <alignment vertical="center" wrapText="1"/>
    </xf>
    <xf numFmtId="0" fontId="35" fillId="0" borderId="0" xfId="18" applyFont="1" applyAlignment="1">
      <alignment vertical="center"/>
    </xf>
    <xf numFmtId="0" fontId="36" fillId="0" borderId="0" xfId="18" applyFont="1" applyAlignment="1">
      <alignment vertical="center"/>
    </xf>
    <xf numFmtId="0" fontId="37" fillId="0" borderId="122" xfId="18" applyFont="1" applyBorder="1" applyAlignment="1">
      <alignment horizontal="justify" vertical="center" wrapText="1"/>
    </xf>
    <xf numFmtId="0" fontId="35" fillId="0" borderId="122" xfId="18" applyFont="1" applyBorder="1" applyAlignment="1">
      <alignment vertical="center"/>
    </xf>
    <xf numFmtId="0" fontId="35" fillId="0" borderId="0" xfId="18" applyFont="1" applyAlignment="1">
      <alignment horizontal="right" vertical="center"/>
    </xf>
    <xf numFmtId="38" fontId="18" fillId="3" borderId="18" xfId="18" applyNumberFormat="1" applyFont="1" applyFill="1" applyBorder="1" applyAlignment="1">
      <alignment vertical="center"/>
    </xf>
    <xf numFmtId="0" fontId="19" fillId="0" borderId="0" xfId="0" applyFont="1" applyAlignment="1">
      <alignment horizontal="right" vertical="center"/>
    </xf>
    <xf numFmtId="0" fontId="41" fillId="0" borderId="0" xfId="18" applyFont="1" applyAlignment="1">
      <alignment vertical="center"/>
    </xf>
    <xf numFmtId="38" fontId="18" fillId="0" borderId="123" xfId="19" applyFont="1" applyFill="1" applyBorder="1">
      <alignment vertical="center"/>
    </xf>
    <xf numFmtId="38" fontId="18" fillId="0" borderId="118" xfId="19" applyFont="1" applyBorder="1" applyAlignment="1">
      <alignment vertical="center"/>
    </xf>
    <xf numFmtId="38" fontId="18" fillId="0" borderId="124" xfId="19" applyFont="1" applyFill="1" applyBorder="1" applyAlignment="1">
      <alignment vertical="center"/>
    </xf>
    <xf numFmtId="38" fontId="18" fillId="0" borderId="119" xfId="19" applyFont="1" applyBorder="1" applyAlignment="1">
      <alignment vertical="center"/>
    </xf>
    <xf numFmtId="38" fontId="18" fillId="0" borderId="125" xfId="19" applyFont="1" applyBorder="1" applyAlignment="1">
      <alignment vertical="center"/>
    </xf>
    <xf numFmtId="0" fontId="14" fillId="0" borderId="0" xfId="0" applyFont="1" applyAlignment="1">
      <alignment horizontal="center" vertical="center"/>
    </xf>
    <xf numFmtId="0" fontId="14" fillId="0" borderId="0" xfId="0" applyFont="1" applyAlignment="1">
      <alignment horizontal="center" vertical="center" wrapText="1"/>
    </xf>
    <xf numFmtId="49" fontId="14" fillId="0" borderId="2" xfId="0" applyNumberFormat="1" applyFont="1" applyBorder="1" applyAlignment="1">
      <alignment horizontal="center" vertical="center" shrinkToFit="1"/>
    </xf>
    <xf numFmtId="49" fontId="14" fillId="0" borderId="32" xfId="0" applyNumberFormat="1" applyFont="1" applyBorder="1" applyAlignment="1">
      <alignment horizontal="center" vertical="center" shrinkToFit="1"/>
    </xf>
    <xf numFmtId="180" fontId="18" fillId="0" borderId="63" xfId="18" applyNumberFormat="1" applyFont="1" applyBorder="1" applyAlignment="1">
      <alignment vertical="center"/>
    </xf>
    <xf numFmtId="180" fontId="18" fillId="0" borderId="104" xfId="18" applyNumberFormat="1" applyFont="1" applyBorder="1" applyAlignment="1">
      <alignment vertical="center"/>
    </xf>
    <xf numFmtId="9" fontId="18" fillId="0" borderId="102" xfId="20" applyFont="1" applyFill="1" applyBorder="1" applyAlignment="1">
      <alignment vertical="center"/>
    </xf>
    <xf numFmtId="9" fontId="18" fillId="0" borderId="126" xfId="20" applyFont="1" applyFill="1" applyBorder="1" applyAlignment="1">
      <alignment vertical="center"/>
    </xf>
    <xf numFmtId="0" fontId="42" fillId="0" borderId="0" xfId="0" applyFont="1">
      <alignment vertical="center"/>
    </xf>
    <xf numFmtId="0" fontId="18" fillId="0" borderId="90" xfId="18" applyFont="1" applyBorder="1" applyAlignment="1">
      <alignment vertical="center"/>
    </xf>
    <xf numFmtId="38" fontId="14" fillId="4" borderId="0" xfId="3" applyFont="1" applyFill="1">
      <alignment vertical="center"/>
    </xf>
    <xf numFmtId="38" fontId="14" fillId="4" borderId="6" xfId="3" applyFont="1" applyFill="1" applyBorder="1">
      <alignment vertical="center"/>
    </xf>
    <xf numFmtId="38" fontId="14" fillId="4" borderId="5" xfId="3" applyFont="1" applyFill="1" applyBorder="1">
      <alignment vertical="center"/>
    </xf>
    <xf numFmtId="38" fontId="14" fillId="0" borderId="0" xfId="3" applyFont="1">
      <alignment vertical="center"/>
    </xf>
    <xf numFmtId="38" fontId="14" fillId="0" borderId="0" xfId="3" applyFont="1" applyAlignment="1">
      <alignment horizontal="center" vertical="center"/>
    </xf>
    <xf numFmtId="38" fontId="14" fillId="0" borderId="32" xfId="3" applyFont="1" applyBorder="1" applyAlignment="1">
      <alignment horizontal="center" vertical="center"/>
    </xf>
    <xf numFmtId="38" fontId="14" fillId="0" borderId="36" xfId="3" applyFont="1" applyBorder="1" applyAlignment="1">
      <alignment horizontal="center" vertical="center"/>
    </xf>
    <xf numFmtId="0" fontId="18" fillId="0" borderId="127" xfId="18" applyFont="1" applyBorder="1" applyAlignment="1">
      <alignment horizontal="left" vertical="center"/>
    </xf>
    <xf numFmtId="185" fontId="45" fillId="0" borderId="0" xfId="23" applyNumberFormat="1" applyFont="1" applyFill="1">
      <alignment vertical="center"/>
    </xf>
    <xf numFmtId="185" fontId="45" fillId="0" borderId="12" xfId="23" applyNumberFormat="1" applyFont="1" applyFill="1" applyBorder="1" applyAlignment="1">
      <alignment horizontal="center" vertical="center"/>
    </xf>
    <xf numFmtId="185" fontId="46" fillId="0" borderId="12" xfId="24" applyNumberFormat="1" applyFont="1" applyFill="1" applyBorder="1" applyAlignment="1">
      <alignment horizontal="center" vertical="center"/>
    </xf>
    <xf numFmtId="185" fontId="46" fillId="0" borderId="12" xfId="24" applyNumberFormat="1" applyFont="1" applyFill="1" applyBorder="1">
      <alignment vertical="center"/>
    </xf>
    <xf numFmtId="185" fontId="46" fillId="0" borderId="12" xfId="24" applyNumberFormat="1" applyFont="1" applyFill="1" applyBorder="1" applyAlignment="1">
      <alignment horizontal="center" vertical="center" wrapText="1"/>
    </xf>
    <xf numFmtId="185" fontId="46" fillId="0" borderId="12" xfId="23" applyNumberFormat="1" applyFont="1" applyFill="1" applyBorder="1" applyAlignment="1">
      <alignment horizontal="center" vertical="center"/>
    </xf>
    <xf numFmtId="185" fontId="45" fillId="0" borderId="12" xfId="24" applyNumberFormat="1" applyFont="1" applyFill="1" applyBorder="1" applyAlignment="1">
      <alignment horizontal="center" vertical="center"/>
    </xf>
    <xf numFmtId="185" fontId="45" fillId="0" borderId="12" xfId="24" applyNumberFormat="1" applyFont="1" applyFill="1" applyBorder="1" applyAlignment="1">
      <alignment vertical="center" shrinkToFit="1"/>
    </xf>
    <xf numFmtId="185" fontId="45" fillId="0" borderId="12" xfId="24" applyNumberFormat="1" applyFont="1" applyFill="1" applyBorder="1" applyAlignment="1">
      <alignment horizontal="center" vertical="center" shrinkToFit="1"/>
    </xf>
    <xf numFmtId="185" fontId="46" fillId="0" borderId="0" xfId="23" applyNumberFormat="1" applyFont="1" applyFill="1" applyAlignment="1">
      <alignment horizontal="center" vertical="center"/>
    </xf>
    <xf numFmtId="185" fontId="47" fillId="0" borderId="0" xfId="23" applyNumberFormat="1" applyFont="1" applyFill="1">
      <alignment vertical="center"/>
    </xf>
    <xf numFmtId="185" fontId="47" fillId="0" borderId="12" xfId="23" applyNumberFormat="1" applyFont="1" applyFill="1" applyBorder="1" applyAlignment="1">
      <alignment horizontal="center" vertical="center"/>
    </xf>
    <xf numFmtId="185" fontId="47" fillId="0" borderId="12" xfId="23" applyNumberFormat="1" applyFont="1" applyFill="1" applyBorder="1">
      <alignment vertical="center"/>
    </xf>
    <xf numFmtId="185" fontId="47" fillId="0" borderId="12" xfId="24" applyNumberFormat="1" applyFont="1" applyFill="1" applyBorder="1">
      <alignment vertical="center"/>
    </xf>
    <xf numFmtId="185" fontId="47" fillId="0" borderId="12" xfId="23" applyNumberFormat="1" applyFont="1" applyFill="1" applyBorder="1" applyAlignment="1">
      <alignment horizontal="left" vertical="center"/>
    </xf>
    <xf numFmtId="185" fontId="47" fillId="0" borderId="12" xfId="23" applyNumberFormat="1" applyFont="1" applyFill="1" applyBorder="1" applyAlignment="1">
      <alignment horizontal="left" vertical="center" wrapText="1"/>
    </xf>
    <xf numFmtId="185" fontId="47" fillId="0" borderId="12" xfId="24" applyNumberFormat="1" applyFont="1" applyFill="1" applyBorder="1" applyAlignment="1"/>
    <xf numFmtId="185" fontId="47" fillId="0" borderId="0" xfId="23" applyNumberFormat="1" applyFont="1" applyFill="1" applyAlignment="1">
      <alignment vertical="center" wrapText="1"/>
    </xf>
    <xf numFmtId="185" fontId="47" fillId="0" borderId="0" xfId="24" applyNumberFormat="1" applyFont="1" applyFill="1">
      <alignment vertical="center"/>
    </xf>
    <xf numFmtId="0" fontId="48" fillId="0" borderId="0" xfId="23" applyFont="1">
      <alignment vertical="center"/>
    </xf>
    <xf numFmtId="0" fontId="47" fillId="0" borderId="0" xfId="23" applyFont="1">
      <alignment vertical="center"/>
    </xf>
    <xf numFmtId="0" fontId="47" fillId="0" borderId="0" xfId="23" applyFont="1" applyAlignment="1">
      <alignment horizontal="center" vertical="center"/>
    </xf>
    <xf numFmtId="0" fontId="47" fillId="0" borderId="12" xfId="23" applyFont="1" applyBorder="1" applyAlignment="1">
      <alignment horizontal="center" vertical="center"/>
    </xf>
    <xf numFmtId="0" fontId="47" fillId="0" borderId="12" xfId="23" applyFont="1" applyBorder="1">
      <alignment vertical="center"/>
    </xf>
    <xf numFmtId="185" fontId="46" fillId="7" borderId="12" xfId="24" applyNumberFormat="1" applyFont="1" applyFill="1" applyBorder="1">
      <alignment vertical="center"/>
    </xf>
    <xf numFmtId="185" fontId="47" fillId="7" borderId="12" xfId="24" applyNumberFormat="1" applyFont="1" applyFill="1" applyBorder="1">
      <alignment vertical="center"/>
    </xf>
    <xf numFmtId="185" fontId="47" fillId="7" borderId="12" xfId="23" applyNumberFormat="1" applyFont="1" applyFill="1" applyBorder="1">
      <alignment vertical="center"/>
    </xf>
    <xf numFmtId="0" fontId="50" fillId="0" borderId="0" xfId="23" applyFont="1">
      <alignment vertical="center"/>
    </xf>
    <xf numFmtId="0" fontId="32" fillId="0" borderId="67" xfId="18" applyFont="1" applyBorder="1" applyAlignment="1">
      <alignment horizontal="center" vertical="center"/>
    </xf>
    <xf numFmtId="0" fontId="32" fillId="0" borderId="68" xfId="18" applyFont="1" applyBorder="1" applyAlignment="1">
      <alignment horizontal="center" vertical="center"/>
    </xf>
    <xf numFmtId="0" fontId="32" fillId="0" borderId="128" xfId="18" applyFont="1" applyBorder="1" applyAlignment="1">
      <alignment horizontal="center" vertical="center"/>
    </xf>
    <xf numFmtId="9" fontId="49" fillId="7" borderId="12" xfId="25" applyFont="1" applyFill="1" applyBorder="1">
      <alignment vertical="center"/>
    </xf>
    <xf numFmtId="40" fontId="49" fillId="7" borderId="12" xfId="24" applyNumberFormat="1" applyFont="1" applyFill="1" applyBorder="1">
      <alignment vertical="center"/>
    </xf>
    <xf numFmtId="38" fontId="49" fillId="7" borderId="12" xfId="24" applyFont="1" applyFill="1" applyBorder="1">
      <alignment vertical="center"/>
    </xf>
    <xf numFmtId="181" fontId="49" fillId="7" borderId="12" xfId="25" applyNumberFormat="1" applyFont="1" applyFill="1" applyBorder="1">
      <alignment vertical="center"/>
    </xf>
    <xf numFmtId="0" fontId="44" fillId="3" borderId="51" xfId="0" applyFont="1" applyFill="1" applyBorder="1" applyAlignment="1">
      <alignment vertical="center"/>
    </xf>
    <xf numFmtId="38" fontId="18" fillId="0" borderId="130" xfId="19" applyFont="1" applyBorder="1" applyAlignment="1">
      <alignment vertical="center"/>
    </xf>
    <xf numFmtId="38" fontId="18" fillId="0" borderId="131" xfId="19" applyFont="1" applyFill="1" applyBorder="1" applyAlignment="1">
      <alignment vertical="center"/>
    </xf>
    <xf numFmtId="0" fontId="18" fillId="0" borderId="62" xfId="18" applyFont="1" applyBorder="1" applyAlignment="1">
      <alignment vertical="center"/>
    </xf>
    <xf numFmtId="0" fontId="18" fillId="0" borderId="132" xfId="18" applyFont="1" applyBorder="1" applyAlignment="1">
      <alignment vertical="center"/>
    </xf>
    <xf numFmtId="38" fontId="18" fillId="0" borderId="133" xfId="19" applyFont="1" applyBorder="1" applyAlignment="1">
      <alignment horizontal="left" vertical="center" wrapText="1"/>
    </xf>
    <xf numFmtId="38" fontId="18" fillId="0" borderId="104" xfId="19" applyFont="1" applyBorder="1" applyAlignment="1">
      <alignment horizontal="left" vertical="center" shrinkToFit="1"/>
    </xf>
    <xf numFmtId="38" fontId="18" fillId="0" borderId="112" xfId="19" applyFont="1" applyBorder="1" applyAlignment="1">
      <alignment horizontal="left" vertical="center" wrapText="1"/>
    </xf>
    <xf numFmtId="38" fontId="18" fillId="3" borderId="103" xfId="18" applyNumberFormat="1" applyFont="1" applyFill="1" applyBorder="1" applyAlignment="1">
      <alignment vertical="center"/>
    </xf>
    <xf numFmtId="0" fontId="14" fillId="0" borderId="10" xfId="0" applyFont="1" applyFill="1" applyBorder="1" applyAlignment="1">
      <alignment horizontal="center" vertical="center"/>
    </xf>
    <xf numFmtId="0" fontId="18" fillId="0" borderId="97" xfId="18" applyFont="1" applyFill="1" applyBorder="1" applyAlignment="1">
      <alignment vertical="center"/>
    </xf>
    <xf numFmtId="0" fontId="18" fillId="0" borderId="98" xfId="18" applyFont="1" applyFill="1" applyBorder="1" applyAlignment="1">
      <alignment vertical="center"/>
    </xf>
    <xf numFmtId="38" fontId="18" fillId="0" borderId="93" xfId="18" applyNumberFormat="1" applyFont="1" applyFill="1" applyBorder="1" applyAlignment="1">
      <alignment vertical="center"/>
    </xf>
    <xf numFmtId="38" fontId="18" fillId="0" borderId="94" xfId="18" applyNumberFormat="1" applyFont="1" applyFill="1" applyBorder="1" applyAlignment="1">
      <alignment vertical="center"/>
    </xf>
    <xf numFmtId="0" fontId="18" fillId="0" borderId="14" xfId="18" applyFont="1" applyFill="1" applyBorder="1" applyAlignment="1">
      <alignment vertical="center"/>
    </xf>
    <xf numFmtId="0" fontId="18" fillId="0" borderId="18" xfId="18" applyFont="1" applyFill="1" applyBorder="1" applyAlignment="1">
      <alignment vertical="center"/>
    </xf>
    <xf numFmtId="0" fontId="14" fillId="0" borderId="0" xfId="0" applyFont="1" applyFill="1">
      <alignment vertical="center"/>
    </xf>
    <xf numFmtId="49" fontId="14" fillId="0" borderId="2" xfId="0" applyNumberFormat="1" applyFont="1" applyFill="1" applyBorder="1">
      <alignment vertical="center"/>
    </xf>
    <xf numFmtId="0" fontId="14" fillId="0" borderId="2" xfId="0" applyFont="1" applyFill="1" applyBorder="1">
      <alignment vertical="center"/>
    </xf>
    <xf numFmtId="49" fontId="14" fillId="0" borderId="5" xfId="0" applyNumberFormat="1" applyFont="1" applyFill="1" applyBorder="1">
      <alignment vertical="center"/>
    </xf>
    <xf numFmtId="0" fontId="14" fillId="0" borderId="5" xfId="0" applyFont="1" applyFill="1" applyBorder="1">
      <alignment vertical="center"/>
    </xf>
    <xf numFmtId="49" fontId="14" fillId="0" borderId="0" xfId="0" applyNumberFormat="1" applyFont="1" applyFill="1">
      <alignment vertical="center"/>
    </xf>
    <xf numFmtId="0" fontId="14" fillId="0" borderId="0" xfId="0" applyFont="1" applyFill="1" applyAlignment="1">
      <alignment horizontal="distributed" vertical="center"/>
    </xf>
    <xf numFmtId="49" fontId="14" fillId="0" borderId="0" xfId="0" applyNumberFormat="1" applyFont="1" applyFill="1" applyAlignment="1">
      <alignment horizontal="center" vertical="center"/>
    </xf>
    <xf numFmtId="0" fontId="14" fillId="0" borderId="10" xfId="0" applyFont="1" applyFill="1" applyBorder="1" applyAlignment="1">
      <alignment horizontal="center" vertical="center" wrapText="1"/>
    </xf>
    <xf numFmtId="0" fontId="14" fillId="0" borderId="11" xfId="0" applyFont="1" applyFill="1" applyBorder="1">
      <alignment vertical="center"/>
    </xf>
    <xf numFmtId="0" fontId="14" fillId="0" borderId="9" xfId="0" applyFont="1" applyFill="1" applyBorder="1">
      <alignment vertical="center"/>
    </xf>
    <xf numFmtId="0" fontId="14" fillId="0" borderId="10" xfId="0" applyFont="1" applyFill="1" applyBorder="1">
      <alignment vertical="center"/>
    </xf>
    <xf numFmtId="184" fontId="14" fillId="0" borderId="9" xfId="0" applyNumberFormat="1" applyFont="1" applyFill="1" applyBorder="1">
      <alignment vertical="center"/>
    </xf>
    <xf numFmtId="184" fontId="14" fillId="0" borderId="10" xfId="0" applyNumberFormat="1" applyFont="1" applyFill="1" applyBorder="1">
      <alignment vertical="center"/>
    </xf>
    <xf numFmtId="184" fontId="14" fillId="0" borderId="11" xfId="0" applyNumberFormat="1" applyFont="1" applyFill="1" applyBorder="1">
      <alignment vertical="center"/>
    </xf>
    <xf numFmtId="0" fontId="14" fillId="0" borderId="10" xfId="0" applyFont="1" applyFill="1" applyBorder="1">
      <alignment vertical="center"/>
    </xf>
    <xf numFmtId="0" fontId="14" fillId="0" borderId="3" xfId="0" applyFont="1" applyFill="1" applyBorder="1" applyAlignment="1">
      <alignment horizontal="center" vertical="center"/>
    </xf>
    <xf numFmtId="0" fontId="14" fillId="0" borderId="0" xfId="0" applyFont="1" applyFill="1" applyAlignment="1">
      <alignment horizontal="center" vertical="center"/>
    </xf>
    <xf numFmtId="0" fontId="14" fillId="0" borderId="6" xfId="0" applyFont="1" applyFill="1" applyBorder="1" applyAlignment="1">
      <alignment horizontal="center" vertical="center"/>
    </xf>
    <xf numFmtId="0" fontId="14" fillId="0" borderId="0" xfId="0" applyFont="1" applyFill="1" applyAlignment="1">
      <alignment horizontal="center" vertical="center" wrapText="1"/>
    </xf>
    <xf numFmtId="49" fontId="14" fillId="0" borderId="10" xfId="0" applyNumberFormat="1" applyFont="1" applyFill="1" applyBorder="1">
      <alignment vertical="center"/>
    </xf>
    <xf numFmtId="0" fontId="53" fillId="0" borderId="0" xfId="0" applyFont="1">
      <alignment vertical="center"/>
    </xf>
    <xf numFmtId="185" fontId="54" fillId="0" borderId="0" xfId="23" applyNumberFormat="1" applyFont="1" applyFill="1" applyAlignment="1">
      <alignment vertical="center" wrapText="1"/>
    </xf>
    <xf numFmtId="185" fontId="56" fillId="0" borderId="0" xfId="23" applyNumberFormat="1" applyFont="1" applyFill="1">
      <alignment vertical="center"/>
    </xf>
    <xf numFmtId="0" fontId="14" fillId="0" borderId="0" xfId="0" applyFont="1" applyAlignment="1">
      <alignment horizontal="left"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49" fontId="14" fillId="0" borderId="12" xfId="0" applyNumberFormat="1" applyFont="1" applyFill="1" applyBorder="1" applyAlignment="1">
      <alignment horizontal="center" vertical="center"/>
    </xf>
    <xf numFmtId="0" fontId="14" fillId="0" borderId="12" xfId="0" applyFont="1" applyFill="1" applyBorder="1" applyAlignment="1">
      <alignment horizontal="center" vertical="center"/>
    </xf>
    <xf numFmtId="0" fontId="14" fillId="0" borderId="12" xfId="0" applyFont="1" applyFill="1" applyBorder="1" applyAlignment="1">
      <alignment horizontal="center" vertical="center" wrapText="1"/>
    </xf>
    <xf numFmtId="178" fontId="14" fillId="0" borderId="12" xfId="0" applyNumberFormat="1" applyFont="1" applyFill="1" applyBorder="1" applyAlignment="1">
      <alignment horizontal="center" vertical="center" shrinkToFit="1"/>
    </xf>
    <xf numFmtId="0" fontId="25" fillId="0" borderId="0" xfId="0" applyFont="1" applyAlignment="1">
      <alignment horizontal="center" vertical="center"/>
    </xf>
    <xf numFmtId="49" fontId="14" fillId="0" borderId="33" xfId="0" applyNumberFormat="1" applyFont="1" applyFill="1" applyBorder="1" applyAlignment="1">
      <alignment horizontal="center" vertical="center"/>
    </xf>
    <xf numFmtId="49" fontId="14" fillId="0" borderId="34" xfId="0" applyNumberFormat="1" applyFont="1" applyFill="1" applyBorder="1" applyAlignment="1">
      <alignment horizontal="center" vertical="center"/>
    </xf>
    <xf numFmtId="49" fontId="14" fillId="0" borderId="35" xfId="0" applyNumberFormat="1" applyFont="1" applyFill="1" applyBorder="1" applyAlignment="1">
      <alignment horizontal="center" vertical="center"/>
    </xf>
    <xf numFmtId="49" fontId="14" fillId="0" borderId="9" xfId="0" applyNumberFormat="1" applyFont="1" applyFill="1" applyBorder="1" applyAlignment="1">
      <alignment horizontal="center" vertical="center"/>
    </xf>
    <xf numFmtId="49" fontId="14" fillId="0" borderId="10" xfId="0" applyNumberFormat="1" applyFont="1" applyFill="1" applyBorder="1" applyAlignment="1">
      <alignment horizontal="center" vertical="center"/>
    </xf>
    <xf numFmtId="49" fontId="14" fillId="0" borderId="11" xfId="0" applyNumberFormat="1" applyFont="1" applyFill="1" applyBorder="1" applyAlignment="1">
      <alignment horizontal="center" vertical="center"/>
    </xf>
    <xf numFmtId="178" fontId="14" fillId="0" borderId="9" xfId="0" applyNumberFormat="1" applyFont="1" applyFill="1" applyBorder="1" applyAlignment="1">
      <alignment horizontal="center" vertical="center" shrinkToFit="1"/>
    </xf>
    <xf numFmtId="178" fontId="14" fillId="0" borderId="10" xfId="0" applyNumberFormat="1" applyFont="1" applyFill="1" applyBorder="1" applyAlignment="1">
      <alignment horizontal="center" vertical="center" shrinkToFit="1"/>
    </xf>
    <xf numFmtId="178" fontId="14" fillId="0" borderId="11" xfId="0" applyNumberFormat="1"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8" xfId="0" applyFont="1" applyFill="1" applyBorder="1" applyAlignment="1">
      <alignment horizontal="center" vertical="center"/>
    </xf>
    <xf numFmtId="49" fontId="14" fillId="0" borderId="1" xfId="0" applyNumberFormat="1" applyFont="1" applyFill="1" applyBorder="1" applyAlignment="1">
      <alignment horizontal="center" vertical="center"/>
    </xf>
    <xf numFmtId="49" fontId="14" fillId="0" borderId="2" xfId="0" applyNumberFormat="1" applyFont="1" applyFill="1" applyBorder="1" applyAlignment="1">
      <alignment horizontal="center" vertical="center"/>
    </xf>
    <xf numFmtId="49" fontId="14" fillId="0" borderId="8" xfId="0" applyNumberFormat="1" applyFont="1" applyFill="1" applyBorder="1" applyAlignment="1">
      <alignment horizontal="center" vertical="center"/>
    </xf>
    <xf numFmtId="49" fontId="14" fillId="0" borderId="12" xfId="0" applyNumberFormat="1" applyFont="1" applyFill="1" applyBorder="1" applyAlignment="1">
      <alignment horizontal="left" vertical="top" wrapText="1"/>
    </xf>
    <xf numFmtId="49" fontId="14" fillId="0" borderId="12" xfId="0" applyNumberFormat="1" applyFont="1" applyFill="1" applyBorder="1" applyAlignment="1">
      <alignment horizontal="left" vertical="top"/>
    </xf>
    <xf numFmtId="178" fontId="14" fillId="0" borderId="9" xfId="0" applyNumberFormat="1" applyFont="1" applyFill="1" applyBorder="1" applyAlignment="1">
      <alignment horizontal="center" vertical="center"/>
    </xf>
    <xf numFmtId="178" fontId="14" fillId="0" borderId="10" xfId="0" applyNumberFormat="1" applyFont="1" applyFill="1" applyBorder="1" applyAlignment="1">
      <alignment horizontal="center" vertical="center"/>
    </xf>
    <xf numFmtId="178" fontId="14" fillId="0" borderId="11" xfId="0" applyNumberFormat="1" applyFont="1" applyFill="1" applyBorder="1" applyAlignment="1">
      <alignment horizontal="center" vertical="center"/>
    </xf>
    <xf numFmtId="49" fontId="14" fillId="0" borderId="12" xfId="0" applyNumberFormat="1" applyFont="1" applyFill="1" applyBorder="1" applyAlignment="1">
      <alignment horizontal="center" vertical="top"/>
    </xf>
    <xf numFmtId="0" fontId="14" fillId="0" borderId="1" xfId="0" applyFont="1" applyFill="1" applyBorder="1" applyAlignment="1">
      <alignment horizontal="center" vertical="center" textRotation="255"/>
    </xf>
    <xf numFmtId="0" fontId="14" fillId="0" borderId="8" xfId="0" applyFont="1" applyFill="1" applyBorder="1" applyAlignment="1">
      <alignment horizontal="center" vertical="center" textRotation="255"/>
    </xf>
    <xf numFmtId="0" fontId="14" fillId="0" borderId="6" xfId="0" applyFont="1" applyFill="1" applyBorder="1" applyAlignment="1">
      <alignment horizontal="center" vertical="center" textRotation="255"/>
    </xf>
    <xf numFmtId="0" fontId="14" fillId="0" borderId="7" xfId="0" applyFont="1" applyFill="1" applyBorder="1" applyAlignment="1">
      <alignment horizontal="center" vertical="center" textRotation="255"/>
    </xf>
    <xf numFmtId="0" fontId="14" fillId="0" borderId="12" xfId="0" applyFont="1" applyFill="1" applyBorder="1" applyAlignment="1">
      <alignment horizontal="center" vertical="center" shrinkToFit="1"/>
    </xf>
    <xf numFmtId="49" fontId="14" fillId="0" borderId="1" xfId="0" applyNumberFormat="1" applyFont="1" applyFill="1" applyBorder="1" applyAlignment="1">
      <alignment vertical="center" shrinkToFit="1"/>
    </xf>
    <xf numFmtId="49" fontId="14" fillId="0" borderId="2" xfId="0" applyNumberFormat="1" applyFont="1" applyFill="1" applyBorder="1" applyAlignment="1">
      <alignment vertical="center" shrinkToFit="1"/>
    </xf>
    <xf numFmtId="49" fontId="14" fillId="0" borderId="8" xfId="0" applyNumberFormat="1" applyFont="1" applyFill="1" applyBorder="1" applyAlignment="1">
      <alignment vertical="center" shrinkToFit="1"/>
    </xf>
    <xf numFmtId="0" fontId="17" fillId="0" borderId="12" xfId="0" applyFont="1" applyFill="1" applyBorder="1" applyAlignment="1">
      <alignment horizontal="center" vertical="center" shrinkToFit="1"/>
    </xf>
    <xf numFmtId="49" fontId="43" fillId="0" borderId="1" xfId="22" applyNumberFormat="1" applyFill="1" applyBorder="1" applyAlignment="1">
      <alignment horizontal="center" vertical="center"/>
    </xf>
    <xf numFmtId="49" fontId="14" fillId="0" borderId="12" xfId="0" applyNumberFormat="1" applyFont="1" applyFill="1" applyBorder="1" applyAlignment="1">
      <alignment vertical="center" shrinkToFit="1"/>
    </xf>
    <xf numFmtId="0" fontId="14" fillId="0" borderId="1" xfId="0" applyFont="1" applyBorder="1" applyAlignment="1">
      <alignment horizontal="center" vertical="center" wrapText="1"/>
    </xf>
    <xf numFmtId="0" fontId="14" fillId="0" borderId="2" xfId="0" applyFont="1" applyBorder="1" applyAlignment="1">
      <alignment horizontal="center" vertical="center"/>
    </xf>
    <xf numFmtId="0" fontId="14" fillId="0" borderId="8" xfId="0" applyFont="1" applyBorder="1" applyAlignment="1">
      <alignment horizontal="center" vertical="center"/>
    </xf>
    <xf numFmtId="0" fontId="14" fillId="0" borderId="6"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12" xfId="0"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vertical="center"/>
    </xf>
    <xf numFmtId="0" fontId="14" fillId="0" borderId="4" xfId="0" applyFont="1" applyBorder="1" applyAlignment="1">
      <alignment horizontal="center" vertical="center"/>
    </xf>
    <xf numFmtId="49" fontId="24" fillId="0" borderId="1" xfId="0" applyNumberFormat="1" applyFont="1" applyBorder="1" applyAlignment="1">
      <alignment horizontal="center" vertical="center"/>
    </xf>
    <xf numFmtId="49" fontId="24" fillId="0" borderId="8" xfId="0" applyNumberFormat="1" applyFont="1" applyBorder="1" applyAlignment="1">
      <alignment horizontal="center" vertical="center"/>
    </xf>
    <xf numFmtId="49" fontId="24" fillId="0" borderId="6" xfId="0" applyNumberFormat="1" applyFont="1" applyBorder="1" applyAlignment="1">
      <alignment horizontal="center" vertical="center"/>
    </xf>
    <xf numFmtId="49" fontId="24" fillId="0" borderId="7" xfId="0" applyNumberFormat="1" applyFont="1" applyBorder="1" applyAlignment="1">
      <alignment horizontal="center" vertical="center"/>
    </xf>
    <xf numFmtId="49" fontId="14" fillId="0" borderId="1" xfId="0" applyNumberFormat="1" applyFont="1" applyBorder="1" applyAlignment="1">
      <alignment horizontal="center" vertical="center"/>
    </xf>
    <xf numFmtId="49" fontId="14" fillId="0" borderId="2" xfId="0" applyNumberFormat="1" applyFont="1" applyBorder="1" applyAlignment="1">
      <alignment horizontal="center" vertical="center"/>
    </xf>
    <xf numFmtId="49" fontId="14" fillId="0" borderId="8" xfId="0" applyNumberFormat="1" applyFont="1" applyBorder="1" applyAlignment="1">
      <alignment horizontal="center" vertical="center"/>
    </xf>
    <xf numFmtId="49" fontId="14" fillId="0" borderId="6" xfId="0" applyNumberFormat="1" applyFont="1" applyBorder="1" applyAlignment="1">
      <alignment horizontal="center" vertical="center"/>
    </xf>
    <xf numFmtId="49" fontId="14" fillId="0" borderId="5" xfId="0" applyNumberFormat="1" applyFont="1" applyBorder="1" applyAlignment="1">
      <alignment horizontal="center" vertical="center"/>
    </xf>
    <xf numFmtId="49" fontId="14" fillId="0" borderId="7" xfId="0" applyNumberFormat="1" applyFont="1" applyBorder="1" applyAlignment="1">
      <alignment horizontal="center" vertical="center"/>
    </xf>
    <xf numFmtId="0" fontId="14" fillId="0" borderId="12" xfId="0" applyFont="1" applyBorder="1" applyAlignment="1">
      <alignment horizontal="center" vertical="center" wrapText="1"/>
    </xf>
    <xf numFmtId="49" fontId="14" fillId="0" borderId="1" xfId="0" applyNumberFormat="1" applyFont="1" applyBorder="1" applyAlignment="1">
      <alignment horizontal="center" vertical="center" wrapText="1"/>
    </xf>
    <xf numFmtId="49" fontId="14" fillId="0" borderId="2" xfId="0" applyNumberFormat="1" applyFont="1" applyBorder="1" applyAlignment="1">
      <alignment horizontal="center" vertical="center" wrapText="1"/>
    </xf>
    <xf numFmtId="49" fontId="14" fillId="0" borderId="8" xfId="0" applyNumberFormat="1" applyFont="1" applyBorder="1" applyAlignment="1">
      <alignment horizontal="center" vertical="center" wrapText="1"/>
    </xf>
    <xf numFmtId="49" fontId="14" fillId="0" borderId="5"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4" fillId="0" borderId="6" xfId="0" applyNumberFormat="1" applyFont="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7" xfId="0" applyFont="1" applyFill="1" applyBorder="1" applyAlignment="1">
      <alignment horizontal="center" vertical="center"/>
    </xf>
    <xf numFmtId="49" fontId="24" fillId="0" borderId="1" xfId="0" applyNumberFormat="1" applyFont="1" applyFill="1" applyBorder="1" applyAlignment="1">
      <alignment horizontal="center" vertical="center"/>
    </xf>
    <xf numFmtId="49" fontId="24" fillId="0" borderId="8" xfId="0" applyNumberFormat="1" applyFont="1" applyFill="1" applyBorder="1" applyAlignment="1">
      <alignment horizontal="center" vertical="center"/>
    </xf>
    <xf numFmtId="49" fontId="24" fillId="0" borderId="6" xfId="0" applyNumberFormat="1" applyFont="1" applyFill="1" applyBorder="1" applyAlignment="1">
      <alignment horizontal="center" vertical="center"/>
    </xf>
    <xf numFmtId="49" fontId="24" fillId="0" borderId="7" xfId="0" applyNumberFormat="1" applyFont="1" applyFill="1" applyBorder="1" applyAlignment="1">
      <alignment horizontal="center" vertical="center"/>
    </xf>
    <xf numFmtId="49" fontId="14" fillId="0" borderId="6" xfId="0" applyNumberFormat="1" applyFont="1" applyFill="1" applyBorder="1" applyAlignment="1">
      <alignment horizontal="center" vertical="center"/>
    </xf>
    <xf numFmtId="49" fontId="14" fillId="0" borderId="5" xfId="0" applyNumberFormat="1" applyFont="1" applyFill="1" applyBorder="1" applyAlignment="1">
      <alignment horizontal="center" vertical="center"/>
    </xf>
    <xf numFmtId="49" fontId="14" fillId="0" borderId="7" xfId="0" applyNumberFormat="1" applyFont="1" applyFill="1" applyBorder="1" applyAlignment="1">
      <alignment horizontal="center" vertical="center"/>
    </xf>
    <xf numFmtId="49" fontId="14" fillId="0" borderId="2" xfId="0" applyNumberFormat="1" applyFont="1" applyFill="1" applyBorder="1" applyAlignment="1">
      <alignment horizontal="center" vertical="center" shrinkToFit="1"/>
    </xf>
    <xf numFmtId="49" fontId="14" fillId="0" borderId="8" xfId="0" applyNumberFormat="1" applyFont="1" applyFill="1" applyBorder="1" applyAlignment="1">
      <alignment horizontal="center" vertical="center" shrinkToFit="1"/>
    </xf>
    <xf numFmtId="49" fontId="14" fillId="0" borderId="5" xfId="0" applyNumberFormat="1" applyFont="1" applyFill="1" applyBorder="1" applyAlignment="1">
      <alignment horizontal="center" vertical="center" shrinkToFit="1"/>
    </xf>
    <xf numFmtId="49" fontId="14" fillId="0" borderId="7" xfId="0" applyNumberFormat="1" applyFont="1" applyFill="1" applyBorder="1" applyAlignment="1">
      <alignment horizontal="center" vertical="center" shrinkToFit="1"/>
    </xf>
    <xf numFmtId="0" fontId="14" fillId="0" borderId="6"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7" xfId="0" applyFont="1" applyFill="1" applyBorder="1" applyAlignment="1">
      <alignment horizontal="center" vertical="center"/>
    </xf>
    <xf numFmtId="49" fontId="24" fillId="0" borderId="2" xfId="0" applyNumberFormat="1" applyFont="1" applyFill="1" applyBorder="1" applyAlignment="1">
      <alignment horizontal="center" vertical="center"/>
    </xf>
    <xf numFmtId="49" fontId="24" fillId="0" borderId="5"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shrinkToFit="1"/>
    </xf>
    <xf numFmtId="49" fontId="14" fillId="0" borderId="6" xfId="0" applyNumberFormat="1" applyFont="1" applyFill="1" applyBorder="1" applyAlignment="1">
      <alignment horizontal="center" vertical="center" shrinkToFit="1"/>
    </xf>
    <xf numFmtId="49" fontId="24" fillId="0" borderId="56" xfId="0" applyNumberFormat="1" applyFont="1" applyFill="1" applyBorder="1" applyAlignment="1">
      <alignment horizontal="center" vertical="center"/>
    </xf>
    <xf numFmtId="49" fontId="24" fillId="0" borderId="57" xfId="0" applyNumberFormat="1" applyFont="1" applyFill="1" applyBorder="1" applyAlignment="1">
      <alignment horizontal="center" vertical="center"/>
    </xf>
    <xf numFmtId="49" fontId="24" fillId="0" borderId="58" xfId="0" applyNumberFormat="1" applyFont="1" applyFill="1" applyBorder="1" applyAlignment="1">
      <alignment horizontal="center" vertical="center"/>
    </xf>
    <xf numFmtId="49" fontId="24" fillId="0" borderId="59" xfId="0" applyNumberFormat="1" applyFont="1" applyFill="1" applyBorder="1" applyAlignment="1">
      <alignment horizontal="center" vertical="center"/>
    </xf>
    <xf numFmtId="49" fontId="24" fillId="0" borderId="60" xfId="0" applyNumberFormat="1" applyFont="1" applyFill="1" applyBorder="1" applyAlignment="1">
      <alignment horizontal="center" vertical="center"/>
    </xf>
    <xf numFmtId="49" fontId="24" fillId="0" borderId="61" xfId="0" applyNumberFormat="1"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2" xfId="0" applyFont="1" applyFill="1" applyBorder="1" applyAlignment="1">
      <alignment horizontal="left" vertical="center"/>
    </xf>
    <xf numFmtId="0" fontId="14" fillId="0" borderId="8" xfId="0" applyFont="1" applyFill="1" applyBorder="1" applyAlignment="1">
      <alignment horizontal="left" vertical="center"/>
    </xf>
    <xf numFmtId="0" fontId="14" fillId="0" borderId="3" xfId="0" applyFont="1" applyFill="1" applyBorder="1" applyAlignment="1">
      <alignment horizontal="left" vertical="center"/>
    </xf>
    <xf numFmtId="0" fontId="14" fillId="0" borderId="0" xfId="0" applyFont="1" applyFill="1" applyAlignment="1">
      <alignment horizontal="left" vertical="center"/>
    </xf>
    <xf numFmtId="0" fontId="14" fillId="0" borderId="4" xfId="0" applyFont="1" applyFill="1" applyBorder="1" applyAlignment="1">
      <alignment horizontal="left" vertical="center"/>
    </xf>
    <xf numFmtId="49" fontId="17" fillId="0" borderId="9" xfId="0" applyNumberFormat="1" applyFont="1" applyFill="1" applyBorder="1" applyAlignment="1">
      <alignment horizontal="center" vertical="center" wrapText="1"/>
    </xf>
    <xf numFmtId="49" fontId="17" fillId="0" borderId="10" xfId="0" applyNumberFormat="1" applyFont="1" applyFill="1" applyBorder="1" applyAlignment="1">
      <alignment horizontal="center" vertical="center" wrapText="1"/>
    </xf>
    <xf numFmtId="49" fontId="17" fillId="0" borderId="11" xfId="0" applyNumberFormat="1"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9" xfId="0" applyNumberFormat="1" applyFont="1" applyFill="1" applyBorder="1">
      <alignment vertical="center"/>
    </xf>
    <xf numFmtId="49" fontId="14" fillId="0" borderId="10" xfId="0" applyNumberFormat="1" applyFont="1" applyFill="1" applyBorder="1">
      <alignment vertical="center"/>
    </xf>
    <xf numFmtId="49" fontId="14" fillId="0" borderId="11" xfId="0" applyNumberFormat="1" applyFont="1" applyFill="1" applyBorder="1">
      <alignment vertical="center"/>
    </xf>
    <xf numFmtId="49" fontId="14" fillId="0" borderId="3" xfId="0" applyNumberFormat="1" applyFont="1" applyBorder="1" applyAlignment="1">
      <alignment horizontal="center" vertical="center" wrapText="1"/>
    </xf>
    <xf numFmtId="49" fontId="14" fillId="0" borderId="0" xfId="0" applyNumberFormat="1" applyFont="1" applyAlignment="1">
      <alignment horizontal="center" vertical="center" wrapText="1"/>
    </xf>
    <xf numFmtId="49" fontId="14" fillId="0" borderId="4" xfId="0" applyNumberFormat="1" applyFont="1" applyBorder="1" applyAlignment="1">
      <alignment horizontal="center" vertical="center" wrapText="1"/>
    </xf>
    <xf numFmtId="49" fontId="14" fillId="0" borderId="9" xfId="0" applyNumberFormat="1" applyFont="1" applyBorder="1" applyAlignment="1">
      <alignment horizontal="center" vertical="center"/>
    </xf>
    <xf numFmtId="49" fontId="14" fillId="0" borderId="10" xfId="0" applyNumberFormat="1" applyFont="1" applyBorder="1" applyAlignment="1">
      <alignment horizontal="center" vertical="center"/>
    </xf>
    <xf numFmtId="49" fontId="14" fillId="0" borderId="30" xfId="0" applyNumberFormat="1" applyFont="1" applyBorder="1" applyAlignment="1">
      <alignment horizontal="center" vertical="center"/>
    </xf>
    <xf numFmtId="49" fontId="14" fillId="0" borderId="11" xfId="0" applyNumberFormat="1" applyFont="1" applyBorder="1" applyAlignment="1">
      <alignment horizontal="center" vertical="center"/>
    </xf>
    <xf numFmtId="49" fontId="14" fillId="0" borderId="12" xfId="0" applyNumberFormat="1" applyFont="1" applyBorder="1" applyAlignment="1">
      <alignment horizontal="center" vertical="center"/>
    </xf>
    <xf numFmtId="49" fontId="14" fillId="0" borderId="9" xfId="0" applyNumberFormat="1" applyFont="1" applyBorder="1" applyAlignment="1">
      <alignment horizontal="center" vertical="center" shrinkToFit="1"/>
    </xf>
    <xf numFmtId="49" fontId="14" fillId="0" borderId="10" xfId="0" applyNumberFormat="1" applyFont="1" applyBorder="1" applyAlignment="1">
      <alignment horizontal="center" vertical="center" shrinkToFit="1"/>
    </xf>
    <xf numFmtId="49" fontId="14" fillId="0" borderId="11" xfId="0" applyNumberFormat="1" applyFont="1" applyBorder="1" applyAlignment="1">
      <alignment horizontal="center" vertical="center" shrinkToFit="1"/>
    </xf>
    <xf numFmtId="49" fontId="14" fillId="0" borderId="30" xfId="0" applyNumberFormat="1" applyFont="1" applyBorder="1" applyAlignment="1">
      <alignment horizontal="center" vertical="center" shrinkToFi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0" xfId="0" applyFont="1" applyFill="1" applyAlignment="1">
      <alignment horizontal="center" vertical="center" wrapText="1"/>
    </xf>
    <xf numFmtId="0" fontId="14" fillId="0" borderId="6" xfId="0" applyFont="1" applyFill="1" applyBorder="1" applyAlignment="1">
      <alignment horizontal="center" vertical="center" wrapText="1"/>
    </xf>
    <xf numFmtId="0" fontId="14" fillId="0" borderId="5" xfId="0" applyFont="1" applyFill="1" applyBorder="1" applyAlignment="1">
      <alignment horizontal="center" vertical="center" wrapText="1"/>
    </xf>
    <xf numFmtId="49" fontId="14" fillId="0" borderId="0" xfId="0" applyNumberFormat="1" applyFont="1" applyFill="1" applyAlignment="1">
      <alignment horizontal="center" vertical="center"/>
    </xf>
    <xf numFmtId="49" fontId="14" fillId="0" borderId="31" xfId="0" applyNumberFormat="1" applyFont="1" applyBorder="1" applyAlignment="1">
      <alignment horizontal="center" vertical="center"/>
    </xf>
    <xf numFmtId="183" fontId="19" fillId="4" borderId="9" xfId="3" applyNumberFormat="1" applyFont="1" applyFill="1" applyBorder="1" applyAlignment="1">
      <alignment horizontal="right" vertical="center" shrinkToFit="1"/>
    </xf>
    <xf numFmtId="183" fontId="19" fillId="4" borderId="10" xfId="3" applyNumberFormat="1" applyFont="1" applyFill="1" applyBorder="1" applyAlignment="1">
      <alignment horizontal="right" vertical="center" shrinkToFit="1"/>
    </xf>
    <xf numFmtId="38" fontId="19" fillId="6" borderId="9" xfId="3" applyFont="1" applyFill="1" applyBorder="1" applyAlignment="1">
      <alignment horizontal="right" vertical="center"/>
    </xf>
    <xf numFmtId="38" fontId="19" fillId="6" borderId="10" xfId="3" applyFont="1" applyFill="1" applyBorder="1" applyAlignment="1">
      <alignment horizontal="right" vertical="center"/>
    </xf>
    <xf numFmtId="49" fontId="14" fillId="0" borderId="12" xfId="0" applyNumberFormat="1" applyFont="1" applyBorder="1" applyAlignment="1">
      <alignment horizontal="center" vertical="center" shrinkToFit="1"/>
    </xf>
    <xf numFmtId="49" fontId="14" fillId="0" borderId="13" xfId="0" applyNumberFormat="1" applyFont="1" applyBorder="1" applyAlignment="1">
      <alignment horizontal="center" vertical="center" shrinkToFit="1"/>
    </xf>
    <xf numFmtId="182" fontId="14" fillId="4" borderId="9" xfId="3" applyNumberFormat="1" applyFont="1" applyFill="1" applyBorder="1" applyAlignment="1">
      <alignment vertical="center" shrinkToFit="1"/>
    </xf>
    <xf numFmtId="182" fontId="14" fillId="4" borderId="10" xfId="3" applyNumberFormat="1" applyFont="1" applyFill="1" applyBorder="1" applyAlignment="1">
      <alignment vertical="center" shrinkToFit="1"/>
    </xf>
    <xf numFmtId="49" fontId="14" fillId="0" borderId="5" xfId="0" applyNumberFormat="1" applyFont="1" applyBorder="1" applyAlignment="1">
      <alignment horizontal="center" vertical="center" shrinkToFit="1"/>
    </xf>
    <xf numFmtId="49" fontId="14" fillId="0" borderId="37" xfId="0" applyNumberFormat="1" applyFont="1" applyBorder="1" applyAlignment="1">
      <alignment horizontal="center" vertical="center" shrinkToFit="1"/>
    </xf>
    <xf numFmtId="183" fontId="40" fillId="4" borderId="10" xfId="3" applyNumberFormat="1" applyFont="1" applyFill="1" applyBorder="1" applyAlignment="1">
      <alignment horizontal="right" vertical="center"/>
    </xf>
    <xf numFmtId="49" fontId="14" fillId="0" borderId="2" xfId="0" applyNumberFormat="1" applyFont="1" applyBorder="1" applyAlignment="1">
      <alignment horizontal="center" vertical="center" shrinkToFit="1"/>
    </xf>
    <xf numFmtId="49" fontId="14" fillId="0" borderId="8" xfId="0" applyNumberFormat="1" applyFont="1" applyBorder="1" applyAlignment="1">
      <alignment horizontal="center" vertical="center" shrinkToFit="1"/>
    </xf>
    <xf numFmtId="38" fontId="19" fillId="4" borderId="9" xfId="3" applyFont="1" applyFill="1" applyBorder="1" applyAlignment="1">
      <alignment horizontal="right" vertical="center"/>
    </xf>
    <xf numFmtId="38" fontId="19" fillId="4" borderId="10" xfId="3" applyFont="1" applyFill="1" applyBorder="1" applyAlignment="1">
      <alignment horizontal="right" vertical="center"/>
    </xf>
    <xf numFmtId="49" fontId="14" fillId="0" borderId="32" xfId="0" applyNumberFormat="1" applyFont="1" applyBorder="1" applyAlignment="1">
      <alignment horizontal="center" vertical="center" shrinkToFit="1"/>
    </xf>
    <xf numFmtId="176" fontId="14" fillId="0" borderId="33" xfId="0" applyNumberFormat="1" applyFont="1" applyBorder="1" applyAlignment="1">
      <alignment horizontal="center" vertical="center"/>
    </xf>
    <xf numFmtId="176" fontId="14" fillId="0" borderId="34" xfId="0" applyNumberFormat="1" applyFont="1" applyBorder="1" applyAlignment="1">
      <alignment horizontal="center" vertical="center"/>
    </xf>
    <xf numFmtId="176" fontId="14" fillId="0" borderId="35" xfId="0" applyNumberFormat="1" applyFont="1" applyBorder="1" applyAlignment="1">
      <alignment horizontal="center" vertical="center"/>
    </xf>
    <xf numFmtId="183" fontId="19" fillId="4" borderId="6" xfId="3" applyNumberFormat="1" applyFont="1" applyFill="1" applyBorder="1" applyAlignment="1">
      <alignment horizontal="right" vertical="center"/>
    </xf>
    <xf numFmtId="183" fontId="19" fillId="4" borderId="5" xfId="3" applyNumberFormat="1" applyFont="1" applyFill="1" applyBorder="1" applyAlignment="1">
      <alignment horizontal="right" vertical="center"/>
    </xf>
    <xf numFmtId="183" fontId="14" fillId="4" borderId="6" xfId="3" applyNumberFormat="1" applyFont="1" applyFill="1" applyBorder="1" applyAlignment="1">
      <alignment horizontal="right" vertical="center"/>
    </xf>
    <xf numFmtId="183" fontId="14" fillId="4" borderId="5" xfId="3" applyNumberFormat="1" applyFont="1" applyFill="1" applyBorder="1" applyAlignment="1">
      <alignment horizontal="right" vertical="center"/>
    </xf>
    <xf numFmtId="49" fontId="14" fillId="0" borderId="0" xfId="0" applyNumberFormat="1" applyFont="1" applyAlignment="1">
      <alignment horizontal="center" vertical="center" shrinkToFit="1"/>
    </xf>
    <xf numFmtId="49" fontId="14" fillId="0" borderId="36" xfId="0" applyNumberFormat="1" applyFont="1" applyBorder="1" applyAlignment="1">
      <alignment horizontal="center" vertical="center" shrinkToFit="1"/>
    </xf>
    <xf numFmtId="0" fontId="14" fillId="0" borderId="31"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11" xfId="0" applyFont="1" applyBorder="1" applyAlignment="1">
      <alignment horizontal="center" vertical="center" shrinkToFit="1"/>
    </xf>
    <xf numFmtId="38" fontId="14" fillId="4" borderId="10" xfId="3" applyFont="1" applyFill="1" applyBorder="1" applyAlignment="1">
      <alignment horizontal="right" vertical="center"/>
    </xf>
    <xf numFmtId="0" fontId="14" fillId="0" borderId="11" xfId="0" applyFont="1" applyBorder="1" applyAlignment="1">
      <alignment horizontal="left" vertical="center" shrinkToFit="1"/>
    </xf>
    <xf numFmtId="0" fontId="14" fillId="0" borderId="12" xfId="0" applyFont="1" applyBorder="1" applyAlignment="1">
      <alignment horizontal="left" vertical="center" shrinkToFit="1"/>
    </xf>
    <xf numFmtId="38" fontId="14" fillId="4" borderId="9" xfId="3" applyFont="1" applyFill="1" applyBorder="1" applyAlignment="1">
      <alignment vertical="center" shrinkToFit="1"/>
    </xf>
    <xf numFmtId="38" fontId="14" fillId="4" borderId="10" xfId="3" applyFont="1" applyFill="1" applyBorder="1" applyAlignment="1">
      <alignment vertical="center" shrinkToFit="1"/>
    </xf>
    <xf numFmtId="184" fontId="14" fillId="4" borderId="5" xfId="3" applyNumberFormat="1" applyFont="1" applyFill="1" applyBorder="1" applyAlignment="1">
      <alignment horizontal="right" vertical="center"/>
    </xf>
    <xf numFmtId="0" fontId="14" fillId="0" borderId="11" xfId="0" applyFont="1" applyBorder="1" applyAlignment="1">
      <alignment vertical="center" shrinkToFit="1"/>
    </xf>
    <xf numFmtId="0" fontId="14" fillId="0" borderId="12" xfId="0" applyFont="1" applyBorder="1" applyAlignment="1">
      <alignment vertical="center" shrinkToFit="1"/>
    </xf>
    <xf numFmtId="0" fontId="14" fillId="0" borderId="2" xfId="0" applyFont="1" applyFill="1" applyBorder="1" applyAlignment="1">
      <alignment horizontal="left" vertical="center" wrapText="1"/>
    </xf>
    <xf numFmtId="0" fontId="14" fillId="0" borderId="2" xfId="0" applyFont="1" applyFill="1" applyBorder="1" applyAlignment="1">
      <alignment horizontal="right" vertical="center" wrapText="1"/>
    </xf>
    <xf numFmtId="0" fontId="14" fillId="0" borderId="9" xfId="0" applyFont="1" applyFill="1" applyBorder="1" applyAlignment="1">
      <alignment horizontal="right" vertical="center" wrapText="1"/>
    </xf>
    <xf numFmtId="0" fontId="14" fillId="0" borderId="10" xfId="0" applyFont="1" applyFill="1" applyBorder="1" applyAlignment="1">
      <alignment horizontal="right" vertical="center" wrapText="1"/>
    </xf>
    <xf numFmtId="0" fontId="14" fillId="0" borderId="3" xfId="0" applyFont="1" applyFill="1" applyBorder="1" applyAlignment="1">
      <alignment horizontal="center" vertical="center"/>
    </xf>
    <xf numFmtId="0" fontId="14" fillId="0" borderId="0" xfId="0" applyFont="1" applyFill="1" applyAlignment="1">
      <alignment horizontal="center" vertical="center"/>
    </xf>
    <xf numFmtId="0" fontId="14" fillId="0" borderId="4" xfId="0" applyFont="1" applyFill="1" applyBorder="1" applyAlignment="1">
      <alignment horizontal="center" vertical="center"/>
    </xf>
    <xf numFmtId="49" fontId="14" fillId="0" borderId="1" xfId="0" applyNumberFormat="1" applyFont="1" applyFill="1" applyBorder="1" applyAlignment="1">
      <alignment horizontal="left" vertical="top" wrapText="1"/>
    </xf>
    <xf numFmtId="49" fontId="14" fillId="0" borderId="2" xfId="0" applyNumberFormat="1" applyFont="1" applyFill="1" applyBorder="1" applyAlignment="1">
      <alignment horizontal="left" vertical="top"/>
    </xf>
    <xf numFmtId="49" fontId="14" fillId="0" borderId="8" xfId="0" applyNumberFormat="1" applyFont="1" applyFill="1" applyBorder="1" applyAlignment="1">
      <alignment horizontal="left" vertical="top"/>
    </xf>
    <xf numFmtId="49" fontId="14" fillId="0" borderId="3" xfId="0" applyNumberFormat="1" applyFont="1" applyFill="1" applyBorder="1" applyAlignment="1">
      <alignment horizontal="left" vertical="top"/>
    </xf>
    <xf numFmtId="49" fontId="14" fillId="0" borderId="0" xfId="0" applyNumberFormat="1" applyFont="1" applyFill="1" applyAlignment="1">
      <alignment horizontal="left" vertical="top"/>
    </xf>
    <xf numFmtId="49" fontId="14" fillId="0" borderId="4" xfId="0" applyNumberFormat="1" applyFont="1" applyFill="1" applyBorder="1" applyAlignment="1">
      <alignment horizontal="left" vertical="top"/>
    </xf>
    <xf numFmtId="49" fontId="14" fillId="0" borderId="6" xfId="0" applyNumberFormat="1" applyFont="1" applyFill="1" applyBorder="1" applyAlignment="1">
      <alignment horizontal="left" vertical="top"/>
    </xf>
    <xf numFmtId="49" fontId="14" fillId="0" borderId="5" xfId="0" applyNumberFormat="1" applyFont="1" applyFill="1" applyBorder="1" applyAlignment="1">
      <alignment horizontal="left" vertical="top"/>
    </xf>
    <xf numFmtId="49" fontId="14"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14" fillId="0" borderId="13" xfId="0" applyFont="1" applyFill="1" applyBorder="1" applyAlignment="1">
      <alignment horizontal="distributed" vertical="center" wrapText="1"/>
    </xf>
    <xf numFmtId="0" fontId="14" fillId="0" borderId="13" xfId="0" applyFont="1" applyFill="1" applyBorder="1" applyAlignment="1">
      <alignment horizontal="distributed" vertical="center"/>
    </xf>
    <xf numFmtId="0" fontId="14" fillId="0" borderId="6" xfId="0" applyFont="1" applyFill="1" applyBorder="1" applyAlignment="1">
      <alignment horizontal="distributed" vertical="center"/>
    </xf>
    <xf numFmtId="0" fontId="14" fillId="0" borderId="12" xfId="0" applyFont="1" applyFill="1" applyBorder="1" applyAlignment="1">
      <alignment horizontal="distributed" vertical="center"/>
    </xf>
    <xf numFmtId="0" fontId="14" fillId="0" borderId="9" xfId="0" applyFont="1" applyFill="1" applyBorder="1" applyAlignment="1">
      <alignment horizontal="distributed" vertical="center"/>
    </xf>
    <xf numFmtId="0" fontId="14" fillId="0" borderId="8" xfId="0" applyFont="1" applyFill="1" applyBorder="1" applyAlignment="1">
      <alignment horizontal="right" vertical="center" wrapText="1"/>
    </xf>
    <xf numFmtId="0" fontId="14" fillId="0" borderId="1" xfId="0" applyFont="1" applyBorder="1" applyAlignment="1">
      <alignment vertical="center" wrapText="1"/>
    </xf>
    <xf numFmtId="0" fontId="14" fillId="0" borderId="2" xfId="0" applyFont="1" applyBorder="1" applyAlignment="1">
      <alignment vertical="center" wrapText="1"/>
    </xf>
    <xf numFmtId="0" fontId="14" fillId="0" borderId="8" xfId="0" applyFont="1" applyBorder="1" applyAlignment="1">
      <alignment vertical="center" wrapText="1"/>
    </xf>
    <xf numFmtId="0" fontId="14" fillId="0" borderId="3" xfId="0" applyFont="1" applyBorder="1" applyAlignment="1">
      <alignment vertical="center" wrapText="1"/>
    </xf>
    <xf numFmtId="0" fontId="14" fillId="0" borderId="0" xfId="0" applyFont="1" applyAlignment="1">
      <alignment vertical="center" wrapText="1"/>
    </xf>
    <xf numFmtId="0" fontId="14" fillId="0" borderId="4" xfId="0" applyFont="1" applyBorder="1" applyAlignment="1">
      <alignment vertical="center" wrapText="1"/>
    </xf>
    <xf numFmtId="0" fontId="14" fillId="0" borderId="6" xfId="0" applyFont="1" applyBorder="1" applyAlignment="1">
      <alignment vertical="center" wrapText="1"/>
    </xf>
    <xf numFmtId="0" fontId="14" fillId="0" borderId="5" xfId="0" applyFont="1" applyBorder="1" applyAlignment="1">
      <alignment vertical="center" wrapText="1"/>
    </xf>
    <xf numFmtId="0" fontId="14" fillId="0" borderId="7" xfId="0" applyFont="1" applyBorder="1" applyAlignment="1">
      <alignment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0" xfId="0" applyFont="1" applyFill="1" applyBorder="1" applyAlignment="1">
      <alignment vertical="center" wrapText="1"/>
    </xf>
    <xf numFmtId="0" fontId="14" fillId="0" borderId="12" xfId="0" applyFont="1" applyFill="1" applyBorder="1" applyAlignment="1">
      <alignment vertical="center" wrapText="1"/>
    </xf>
    <xf numFmtId="0" fontId="14" fillId="0" borderId="13"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0" xfId="0" applyFont="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9" xfId="0" applyFont="1" applyFill="1" applyBorder="1">
      <alignment vertical="center"/>
    </xf>
    <xf numFmtId="0" fontId="14" fillId="0" borderId="10" xfId="0" applyFont="1" applyFill="1" applyBorder="1">
      <alignment vertical="center"/>
    </xf>
    <xf numFmtId="0" fontId="14" fillId="0" borderId="11" xfId="0" applyFont="1" applyFill="1" applyBorder="1">
      <alignment vertical="center"/>
    </xf>
    <xf numFmtId="0" fontId="14" fillId="0" borderId="10" xfId="0" applyFont="1" applyFill="1" applyBorder="1" applyAlignment="1">
      <alignment horizontal="center" vertical="center" wrapText="1"/>
    </xf>
    <xf numFmtId="0" fontId="14" fillId="0" borderId="1" xfId="0" applyFont="1" applyFill="1" applyBorder="1">
      <alignment vertical="center"/>
    </xf>
    <xf numFmtId="0" fontId="14" fillId="0" borderId="2" xfId="0" applyFont="1" applyFill="1" applyBorder="1">
      <alignment vertical="center"/>
    </xf>
    <xf numFmtId="0" fontId="14" fillId="0" borderId="8" xfId="0" applyFont="1" applyFill="1" applyBorder="1">
      <alignment vertical="center"/>
    </xf>
    <xf numFmtId="184" fontId="14" fillId="0" borderId="11" xfId="0" applyNumberFormat="1" applyFont="1" applyFill="1" applyBorder="1">
      <alignment vertical="center"/>
    </xf>
    <xf numFmtId="184" fontId="14" fillId="0" borderId="12" xfId="0" applyNumberFormat="1" applyFont="1" applyFill="1" applyBorder="1">
      <alignment vertical="center"/>
    </xf>
    <xf numFmtId="184" fontId="14" fillId="0" borderId="2" xfId="0" applyNumberFormat="1" applyFont="1" applyFill="1" applyBorder="1">
      <alignment vertical="center"/>
    </xf>
    <xf numFmtId="184" fontId="14" fillId="0" borderId="8" xfId="0" applyNumberFormat="1" applyFont="1" applyFill="1" applyBorder="1">
      <alignment vertical="center"/>
    </xf>
    <xf numFmtId="0" fontId="14" fillId="0" borderId="30" xfId="0" applyFont="1" applyFill="1" applyBorder="1" applyAlignment="1">
      <alignment horizontal="center" vertical="center"/>
    </xf>
    <xf numFmtId="184" fontId="14" fillId="0" borderId="11" xfId="0" applyNumberFormat="1" applyFont="1" applyFill="1" applyBorder="1" applyAlignment="1">
      <alignment horizontal="right" vertical="center"/>
    </xf>
    <xf numFmtId="184" fontId="14" fillId="0" borderId="12" xfId="0" applyNumberFormat="1" applyFont="1" applyFill="1" applyBorder="1" applyAlignment="1">
      <alignment horizontal="right" vertical="center"/>
    </xf>
    <xf numFmtId="0" fontId="14" fillId="0" borderId="14" xfId="0" applyFont="1" applyFill="1" applyBorder="1" applyAlignment="1">
      <alignment horizontal="center" vertical="center"/>
    </xf>
    <xf numFmtId="0" fontId="14" fillId="0" borderId="13" xfId="0" applyFont="1" applyFill="1" applyBorder="1" applyAlignment="1">
      <alignment horizontal="center" vertical="center"/>
    </xf>
    <xf numFmtId="184" fontId="14" fillId="0" borderId="38" xfId="0" applyNumberFormat="1" applyFont="1" applyFill="1" applyBorder="1">
      <alignment vertical="center"/>
    </xf>
    <xf numFmtId="184" fontId="14" fillId="0" borderId="4" xfId="0" applyNumberFormat="1" applyFont="1" applyFill="1" applyBorder="1" applyAlignment="1">
      <alignment horizontal="center" vertical="center"/>
    </xf>
    <xf numFmtId="184" fontId="14" fillId="0" borderId="7" xfId="0" applyNumberFormat="1" applyFont="1" applyFill="1" applyBorder="1" applyAlignment="1">
      <alignment horizontal="center" vertical="center"/>
    </xf>
    <xf numFmtId="184" fontId="14" fillId="0" borderId="12" xfId="0" applyNumberFormat="1" applyFont="1" applyFill="1" applyBorder="1" applyAlignment="1">
      <alignment horizontal="center" vertical="center"/>
    </xf>
    <xf numFmtId="184" fontId="14" fillId="0" borderId="12" xfId="0" applyNumberFormat="1" applyFont="1" applyFill="1" applyBorder="1" applyAlignment="1">
      <alignment horizontal="center" vertical="center" wrapText="1"/>
    </xf>
    <xf numFmtId="184" fontId="14" fillId="0" borderId="15" xfId="0" applyNumberFormat="1" applyFont="1" applyFill="1" applyBorder="1" applyAlignment="1">
      <alignment horizontal="center" vertical="center"/>
    </xf>
    <xf numFmtId="184" fontId="14" fillId="0" borderId="11" xfId="0" applyNumberFormat="1" applyFont="1" applyFill="1" applyBorder="1" applyAlignment="1">
      <alignment horizontal="center" vertical="center"/>
    </xf>
    <xf numFmtId="184" fontId="14" fillId="0" borderId="38" xfId="0" applyNumberFormat="1" applyFont="1" applyFill="1" applyBorder="1" applyAlignment="1">
      <alignment horizontal="center" vertical="center"/>
    </xf>
    <xf numFmtId="184" fontId="14" fillId="0" borderId="9" xfId="0" applyNumberFormat="1" applyFont="1" applyFill="1" applyBorder="1">
      <alignment vertical="center"/>
    </xf>
    <xf numFmtId="184" fontId="14" fillId="0" borderId="10" xfId="0" applyNumberFormat="1" applyFont="1" applyFill="1" applyBorder="1">
      <alignment vertical="center"/>
    </xf>
    <xf numFmtId="184" fontId="14" fillId="0" borderId="15" xfId="0" applyNumberFormat="1" applyFont="1" applyFill="1" applyBorder="1" applyAlignment="1">
      <alignment horizontal="center" vertical="center" wrapText="1"/>
    </xf>
    <xf numFmtId="0" fontId="14" fillId="0" borderId="15" xfId="0" applyFont="1" applyFill="1" applyBorder="1" applyAlignment="1">
      <alignment horizontal="center" vertical="center"/>
    </xf>
    <xf numFmtId="38" fontId="14" fillId="4" borderId="1" xfId="3" applyFont="1" applyFill="1" applyBorder="1">
      <alignment vertical="center"/>
    </xf>
    <xf numFmtId="38" fontId="14" fillId="4" borderId="2" xfId="3" applyFont="1" applyFill="1" applyBorder="1">
      <alignment vertical="center"/>
    </xf>
    <xf numFmtId="38" fontId="14" fillId="4" borderId="8" xfId="3" applyFont="1" applyFill="1" applyBorder="1">
      <alignment vertical="center"/>
    </xf>
    <xf numFmtId="38" fontId="14" fillId="4" borderId="11" xfId="3" applyFont="1" applyFill="1" applyBorder="1">
      <alignment vertical="center"/>
    </xf>
    <xf numFmtId="38" fontId="14" fillId="4" borderId="12" xfId="3" applyFont="1" applyFill="1" applyBorder="1">
      <alignment vertical="center"/>
    </xf>
    <xf numFmtId="38" fontId="14" fillId="4" borderId="9" xfId="3" applyFont="1" applyFill="1" applyBorder="1">
      <alignment vertical="center"/>
    </xf>
    <xf numFmtId="38" fontId="14" fillId="4" borderId="10" xfId="3" applyFont="1" applyFill="1" applyBorder="1">
      <alignment vertical="center"/>
    </xf>
    <xf numFmtId="38" fontId="14" fillId="4" borderId="3" xfId="3" applyFont="1" applyFill="1" applyBorder="1" applyAlignment="1">
      <alignment horizontal="center" vertical="center"/>
    </xf>
    <xf numFmtId="38" fontId="14" fillId="4" borderId="39" xfId="3" applyFont="1" applyFill="1" applyBorder="1" applyAlignment="1">
      <alignment horizontal="center" vertical="center"/>
    </xf>
    <xf numFmtId="38" fontId="14" fillId="4" borderId="4" xfId="3" applyFont="1" applyFill="1" applyBorder="1" applyAlignment="1">
      <alignment horizontal="center" vertical="center"/>
    </xf>
    <xf numFmtId="38" fontId="14" fillId="4" borderId="6" xfId="3" applyFont="1" applyFill="1" applyBorder="1" applyAlignment="1">
      <alignment horizontal="center" vertical="center"/>
    </xf>
    <xf numFmtId="38" fontId="14" fillId="4" borderId="7" xfId="3" applyFont="1" applyFill="1" applyBorder="1" applyAlignment="1">
      <alignment horizontal="center" vertical="center"/>
    </xf>
    <xf numFmtId="38" fontId="14" fillId="4" borderId="29" xfId="3" applyFont="1" applyFill="1" applyBorder="1">
      <alignment vertical="center"/>
    </xf>
    <xf numFmtId="38" fontId="14" fillId="4" borderId="40" xfId="3" applyFont="1" applyFill="1" applyBorder="1">
      <alignment vertical="center"/>
    </xf>
    <xf numFmtId="38" fontId="14" fillId="6" borderId="9" xfId="3" applyFont="1" applyFill="1" applyBorder="1">
      <alignment vertical="center"/>
    </xf>
    <xf numFmtId="38" fontId="14" fillId="6" borderId="10" xfId="3" applyFont="1" applyFill="1" applyBorder="1">
      <alignment vertical="center"/>
    </xf>
    <xf numFmtId="38" fontId="14" fillId="6" borderId="11" xfId="3" applyFont="1" applyFill="1" applyBorder="1">
      <alignment vertical="center"/>
    </xf>
    <xf numFmtId="38" fontId="14" fillId="6" borderId="12" xfId="3" applyFont="1" applyFill="1" applyBorder="1">
      <alignment vertical="center"/>
    </xf>
    <xf numFmtId="38" fontId="14" fillId="6" borderId="38" xfId="3" applyFont="1" applyFill="1" applyBorder="1">
      <alignment vertical="center"/>
    </xf>
    <xf numFmtId="38" fontId="14" fillId="4" borderId="6" xfId="3" applyFont="1" applyFill="1" applyBorder="1">
      <alignment vertical="center"/>
    </xf>
    <xf numFmtId="38" fontId="14" fillId="4" borderId="5" xfId="3" applyFont="1" applyFill="1" applyBorder="1">
      <alignment vertical="center"/>
    </xf>
    <xf numFmtId="38" fontId="14" fillId="4" borderId="7" xfId="3" applyFont="1" applyFill="1" applyBorder="1">
      <alignment vertical="center"/>
    </xf>
    <xf numFmtId="38" fontId="14" fillId="4" borderId="13" xfId="3" applyFont="1" applyFill="1" applyBorder="1">
      <alignment vertical="center"/>
    </xf>
    <xf numFmtId="38" fontId="14" fillId="4" borderId="43" xfId="3" applyFont="1" applyFill="1" applyBorder="1">
      <alignment vertical="center"/>
    </xf>
    <xf numFmtId="38" fontId="14" fillId="4" borderId="44" xfId="3" applyFont="1" applyFill="1" applyBorder="1">
      <alignment vertical="center"/>
    </xf>
    <xf numFmtId="38" fontId="14" fillId="4" borderId="40" xfId="3" applyFont="1" applyFill="1" applyBorder="1" applyAlignment="1">
      <alignment horizontal="right" vertical="center"/>
    </xf>
    <xf numFmtId="38" fontId="14" fillId="4" borderId="29" xfId="3" applyFont="1" applyFill="1" applyBorder="1" applyAlignment="1">
      <alignment horizontal="right" vertical="center"/>
    </xf>
    <xf numFmtId="38" fontId="14" fillId="4" borderId="41" xfId="3" applyFont="1" applyFill="1" applyBorder="1" applyAlignment="1">
      <alignment horizontal="right" vertical="center"/>
    </xf>
    <xf numFmtId="38" fontId="14" fillId="6" borderId="6" xfId="3" applyFont="1" applyFill="1" applyBorder="1">
      <alignment vertical="center"/>
    </xf>
    <xf numFmtId="38" fontId="14" fillId="6" borderId="5" xfId="3" applyFont="1" applyFill="1" applyBorder="1">
      <alignment vertical="center"/>
    </xf>
    <xf numFmtId="38" fontId="14" fillId="6" borderId="7" xfId="3" applyFont="1" applyFill="1" applyBorder="1">
      <alignment vertical="center"/>
    </xf>
    <xf numFmtId="38" fontId="14" fillId="6" borderId="7" xfId="3" applyFont="1" applyFill="1" applyBorder="1" applyAlignment="1">
      <alignment horizontal="center" vertical="center"/>
    </xf>
    <xf numFmtId="38" fontId="14" fillId="6" borderId="13" xfId="3" applyFont="1" applyFill="1" applyBorder="1" applyAlignment="1">
      <alignment horizontal="center" vertical="center"/>
    </xf>
    <xf numFmtId="38" fontId="14" fillId="6" borderId="42" xfId="3" applyFont="1" applyFill="1" applyBorder="1" applyAlignment="1">
      <alignment horizontal="center" vertical="center"/>
    </xf>
    <xf numFmtId="38" fontId="14" fillId="4" borderId="38" xfId="3" applyFont="1" applyFill="1" applyBorder="1">
      <alignment vertical="center"/>
    </xf>
    <xf numFmtId="38" fontId="14" fillId="4" borderId="7" xfId="3" applyFont="1" applyFill="1" applyBorder="1" applyAlignment="1">
      <alignment horizontal="right" vertical="center"/>
    </xf>
    <xf numFmtId="38" fontId="14" fillId="4" borderId="13" xfId="3" applyFont="1" applyFill="1" applyBorder="1" applyAlignment="1">
      <alignment horizontal="right" vertical="center"/>
    </xf>
    <xf numFmtId="38" fontId="14" fillId="6" borderId="43" xfId="3" applyFont="1" applyFill="1" applyBorder="1" applyAlignment="1">
      <alignment vertical="center" shrinkToFit="1"/>
    </xf>
    <xf numFmtId="38" fontId="14" fillId="6" borderId="44" xfId="3" applyFont="1" applyFill="1" applyBorder="1" applyAlignment="1">
      <alignment vertical="center" shrinkToFit="1"/>
    </xf>
    <xf numFmtId="38" fontId="14" fillId="6" borderId="40" xfId="3" applyFont="1" applyFill="1" applyBorder="1" applyAlignment="1">
      <alignment vertical="center" shrinkToFit="1"/>
    </xf>
    <xf numFmtId="38" fontId="14" fillId="6" borderId="40" xfId="3" applyFont="1" applyFill="1" applyBorder="1" applyAlignment="1">
      <alignment horizontal="center" vertical="center"/>
    </xf>
    <xf numFmtId="38" fontId="14" fillId="6" borderId="29" xfId="3" applyFont="1" applyFill="1" applyBorder="1" applyAlignment="1">
      <alignment horizontal="center" vertical="center"/>
    </xf>
    <xf numFmtId="38" fontId="14" fillId="6" borderId="41" xfId="3" applyFont="1" applyFill="1" applyBorder="1" applyAlignment="1">
      <alignment horizontal="center" vertical="center"/>
    </xf>
    <xf numFmtId="38" fontId="14" fillId="6" borderId="9" xfId="3" applyFont="1" applyFill="1" applyBorder="1" applyAlignment="1">
      <alignment horizontal="right" vertical="center"/>
    </xf>
    <xf numFmtId="38" fontId="14" fillId="6" borderId="10" xfId="3" applyFont="1" applyFill="1" applyBorder="1" applyAlignment="1">
      <alignment horizontal="right" vertical="center"/>
    </xf>
    <xf numFmtId="38" fontId="14" fillId="6" borderId="11" xfId="3" applyFont="1" applyFill="1" applyBorder="1" applyAlignment="1">
      <alignment horizontal="right" vertical="center"/>
    </xf>
    <xf numFmtId="38" fontId="14" fillId="4" borderId="11" xfId="3" applyFont="1" applyFill="1" applyBorder="1" applyAlignment="1">
      <alignment horizontal="right" vertical="center"/>
    </xf>
    <xf numFmtId="38" fontId="14" fillId="4" borderId="12" xfId="3" applyFont="1" applyFill="1" applyBorder="1" applyAlignment="1">
      <alignment horizontal="right" vertical="center"/>
    </xf>
    <xf numFmtId="38" fontId="14" fillId="4" borderId="31" xfId="3" applyFont="1" applyFill="1" applyBorder="1">
      <alignment vertical="center"/>
    </xf>
    <xf numFmtId="38" fontId="14" fillId="4" borderId="9" xfId="3" applyFont="1" applyFill="1" applyBorder="1" applyAlignment="1">
      <alignment horizontal="center" vertical="center"/>
    </xf>
    <xf numFmtId="38" fontId="14" fillId="4" borderId="10" xfId="3" applyFont="1" applyFill="1" applyBorder="1" applyAlignment="1">
      <alignment horizontal="center" vertical="center"/>
    </xf>
    <xf numFmtId="38" fontId="14" fillId="4" borderId="11" xfId="3" applyFont="1" applyFill="1" applyBorder="1" applyAlignment="1">
      <alignment horizontal="center" vertical="center"/>
    </xf>
    <xf numFmtId="38" fontId="14" fillId="4" borderId="38" xfId="3" applyFont="1" applyFill="1" applyBorder="1" applyAlignment="1">
      <alignment horizontal="right" vertical="center"/>
    </xf>
    <xf numFmtId="38" fontId="14" fillId="0" borderId="45" xfId="3" applyFont="1" applyBorder="1" applyAlignment="1">
      <alignment vertical="center" shrinkToFit="1"/>
    </xf>
    <xf numFmtId="38" fontId="14" fillId="0" borderId="44" xfId="3" applyFont="1" applyBorder="1" applyAlignment="1">
      <alignment vertical="center" shrinkToFit="1"/>
    </xf>
    <xf numFmtId="38" fontId="14" fillId="0" borderId="40" xfId="3" applyFont="1" applyBorder="1" applyAlignment="1">
      <alignment vertical="center" shrinkToFit="1"/>
    </xf>
    <xf numFmtId="38" fontId="14" fillId="0" borderId="29" xfId="3" applyFont="1" applyBorder="1">
      <alignment vertical="center"/>
    </xf>
    <xf numFmtId="38" fontId="14" fillId="4" borderId="45" xfId="3" applyFont="1" applyFill="1" applyBorder="1">
      <alignment vertical="center"/>
    </xf>
    <xf numFmtId="38" fontId="14" fillId="0" borderId="46" xfId="3" applyFont="1" applyBorder="1">
      <alignment vertical="center"/>
    </xf>
    <xf numFmtId="38" fontId="14" fillId="0" borderId="47" xfId="3" applyFont="1" applyBorder="1">
      <alignment vertical="center"/>
    </xf>
    <xf numFmtId="38" fontId="14" fillId="0" borderId="48" xfId="3" applyFont="1" applyBorder="1">
      <alignment vertical="center"/>
    </xf>
    <xf numFmtId="38" fontId="14" fillId="0" borderId="7" xfId="3" applyFont="1" applyBorder="1">
      <alignment vertical="center"/>
    </xf>
    <xf numFmtId="38" fontId="14" fillId="0" borderId="13" xfId="3" applyFont="1" applyBorder="1">
      <alignment vertical="center"/>
    </xf>
    <xf numFmtId="38" fontId="14" fillId="0" borderId="31" xfId="3" applyFont="1" applyBorder="1">
      <alignment vertical="center"/>
    </xf>
    <xf numFmtId="38" fontId="14" fillId="0" borderId="10" xfId="3" applyFont="1" applyBorder="1">
      <alignment vertical="center"/>
    </xf>
    <xf numFmtId="38" fontId="14" fillId="0" borderId="11" xfId="3" applyFont="1" applyBorder="1">
      <alignment vertical="center"/>
    </xf>
    <xf numFmtId="38" fontId="14" fillId="0" borderId="12" xfId="3" applyFont="1" applyBorder="1">
      <alignment vertical="center"/>
    </xf>
    <xf numFmtId="38" fontId="14" fillId="4" borderId="31" xfId="3" applyFont="1" applyFill="1" applyBorder="1" applyAlignment="1">
      <alignment horizontal="center" vertical="center"/>
    </xf>
    <xf numFmtId="38" fontId="14" fillId="4" borderId="46" xfId="3" applyFont="1" applyFill="1" applyBorder="1">
      <alignment vertical="center"/>
    </xf>
    <xf numFmtId="38" fontId="14" fillId="4" borderId="47" xfId="3" applyFont="1" applyFill="1" applyBorder="1">
      <alignment vertical="center"/>
    </xf>
    <xf numFmtId="38" fontId="14" fillId="4" borderId="48" xfId="3" applyFont="1" applyFill="1" applyBorder="1">
      <alignment vertical="center"/>
    </xf>
    <xf numFmtId="0" fontId="14" fillId="0" borderId="9" xfId="0" applyFont="1" applyFill="1" applyBorder="1" applyAlignment="1">
      <alignment vertical="center" wrapText="1"/>
    </xf>
    <xf numFmtId="49" fontId="19" fillId="0" borderId="2" xfId="0" applyNumberFormat="1" applyFont="1" applyFill="1" applyBorder="1" applyAlignment="1">
      <alignment horizontal="center" vertical="center" wrapText="1"/>
    </xf>
    <xf numFmtId="49" fontId="19" fillId="0" borderId="2" xfId="0" applyNumberFormat="1" applyFont="1" applyFill="1" applyBorder="1" applyAlignment="1">
      <alignment horizontal="center" vertical="center"/>
    </xf>
    <xf numFmtId="49" fontId="19" fillId="0" borderId="5" xfId="0" applyNumberFormat="1" applyFont="1" applyFill="1" applyBorder="1" applyAlignment="1">
      <alignment horizontal="center" vertical="center"/>
    </xf>
    <xf numFmtId="49" fontId="14" fillId="0" borderId="1" xfId="0" applyNumberFormat="1" applyFont="1" applyFill="1" applyBorder="1">
      <alignment vertical="center"/>
    </xf>
    <xf numFmtId="49" fontId="14" fillId="0" borderId="2" xfId="0" applyNumberFormat="1" applyFont="1" applyFill="1" applyBorder="1">
      <alignment vertical="center"/>
    </xf>
    <xf numFmtId="49" fontId="14" fillId="0" borderId="8" xfId="0" applyNumberFormat="1" applyFont="1" applyFill="1" applyBorder="1">
      <alignment vertical="center"/>
    </xf>
    <xf numFmtId="49" fontId="14" fillId="0" borderId="6" xfId="0" applyNumberFormat="1" applyFont="1" applyFill="1" applyBorder="1">
      <alignment vertical="center"/>
    </xf>
    <xf numFmtId="49" fontId="14" fillId="0" borderId="5" xfId="0" applyNumberFormat="1" applyFont="1" applyFill="1" applyBorder="1">
      <alignment vertical="center"/>
    </xf>
    <xf numFmtId="49" fontId="14" fillId="0" borderId="7" xfId="0" applyNumberFormat="1" applyFont="1" applyFill="1" applyBorder="1">
      <alignment vertical="center"/>
    </xf>
    <xf numFmtId="185" fontId="54" fillId="0" borderId="3" xfId="23" applyNumberFormat="1" applyFont="1" applyFill="1" applyBorder="1" applyAlignment="1">
      <alignment horizontal="center" vertical="center" wrapText="1"/>
    </xf>
    <xf numFmtId="185" fontId="54" fillId="0" borderId="0" xfId="23" applyNumberFormat="1" applyFont="1" applyFill="1" applyBorder="1" applyAlignment="1">
      <alignment horizontal="center" vertical="center" wrapText="1"/>
    </xf>
    <xf numFmtId="185" fontId="52" fillId="0" borderId="0" xfId="23" applyNumberFormat="1" applyFont="1" applyFill="1" applyBorder="1" applyAlignment="1">
      <alignment horizontal="center" vertical="center"/>
    </xf>
    <xf numFmtId="185" fontId="45" fillId="0" borderId="12" xfId="24" applyNumberFormat="1" applyFont="1" applyFill="1" applyBorder="1" applyAlignment="1">
      <alignment horizontal="center" vertical="center"/>
    </xf>
    <xf numFmtId="185" fontId="45" fillId="0" borderId="12" xfId="24" applyNumberFormat="1" applyFont="1" applyFill="1" applyBorder="1" applyAlignment="1">
      <alignment horizontal="center" vertical="center" wrapText="1"/>
    </xf>
    <xf numFmtId="185" fontId="45" fillId="0" borderId="12" xfId="23" applyNumberFormat="1" applyFont="1" applyFill="1" applyBorder="1" applyAlignment="1">
      <alignment horizontal="center" vertical="center" wrapText="1"/>
    </xf>
    <xf numFmtId="185" fontId="45" fillId="0" borderId="12" xfId="23" applyNumberFormat="1" applyFont="1" applyFill="1" applyBorder="1" applyAlignment="1">
      <alignment horizontal="center" vertical="center"/>
    </xf>
    <xf numFmtId="185" fontId="45" fillId="0" borderId="9" xfId="24" applyNumberFormat="1" applyFont="1" applyFill="1" applyBorder="1" applyAlignment="1">
      <alignment horizontal="center" vertical="center"/>
    </xf>
    <xf numFmtId="185" fontId="45" fillId="0" borderId="11" xfId="24" applyNumberFormat="1" applyFont="1" applyFill="1" applyBorder="1" applyAlignment="1">
      <alignment horizontal="center" vertical="center"/>
    </xf>
    <xf numFmtId="185" fontId="45" fillId="0" borderId="9" xfId="23" applyNumberFormat="1" applyFont="1" applyFill="1" applyBorder="1" applyAlignment="1">
      <alignment horizontal="center" vertical="center" wrapText="1"/>
    </xf>
    <xf numFmtId="185" fontId="45" fillId="0" borderId="11" xfId="23" applyNumberFormat="1" applyFont="1" applyFill="1" applyBorder="1" applyAlignment="1">
      <alignment horizontal="center" vertical="center" wrapText="1"/>
    </xf>
    <xf numFmtId="185" fontId="45" fillId="0" borderId="12" xfId="24" applyNumberFormat="1" applyFont="1" applyFill="1" applyBorder="1" applyAlignment="1">
      <alignment horizontal="center" vertical="center" shrinkToFit="1"/>
    </xf>
    <xf numFmtId="185" fontId="45" fillId="0" borderId="15" xfId="23" applyNumberFormat="1" applyFont="1" applyFill="1" applyBorder="1" applyAlignment="1">
      <alignment horizontal="center" vertical="center" wrapText="1"/>
    </xf>
    <xf numFmtId="185" fontId="45" fillId="0" borderId="13" xfId="23" applyNumberFormat="1" applyFont="1" applyFill="1" applyBorder="1" applyAlignment="1">
      <alignment horizontal="center" vertical="center" wrapText="1"/>
    </xf>
    <xf numFmtId="185" fontId="45" fillId="0" borderId="12" xfId="24" applyNumberFormat="1" applyFont="1" applyFill="1" applyBorder="1" applyAlignment="1">
      <alignment horizontal="center" vertical="center" wrapText="1" shrinkToFit="1"/>
    </xf>
    <xf numFmtId="185" fontId="47" fillId="0" borderId="15" xfId="23" applyNumberFormat="1" applyFont="1" applyFill="1" applyBorder="1" applyAlignment="1">
      <alignment horizontal="center" vertical="center" wrapText="1"/>
    </xf>
    <xf numFmtId="185" fontId="47" fillId="0" borderId="14" xfId="23" applyNumberFormat="1" applyFont="1" applyFill="1" applyBorder="1" applyAlignment="1">
      <alignment horizontal="center" vertical="center" wrapText="1"/>
    </xf>
    <xf numFmtId="185" fontId="47" fillId="0" borderId="13" xfId="23" applyNumberFormat="1" applyFont="1" applyFill="1" applyBorder="1" applyAlignment="1">
      <alignment horizontal="center" vertical="center" wrapText="1"/>
    </xf>
    <xf numFmtId="185" fontId="47" fillId="0" borderId="12" xfId="23" applyNumberFormat="1" applyFont="1" applyFill="1" applyBorder="1" applyAlignment="1">
      <alignment horizontal="center" vertical="center" wrapText="1"/>
    </xf>
    <xf numFmtId="185" fontId="47" fillId="0" borderId="12" xfId="23" applyNumberFormat="1" applyFont="1" applyFill="1" applyBorder="1" applyAlignment="1">
      <alignment horizontal="center" vertical="center"/>
    </xf>
    <xf numFmtId="185" fontId="51" fillId="0" borderId="5" xfId="23" applyNumberFormat="1" applyFont="1" applyFill="1" applyBorder="1" applyAlignment="1">
      <alignment horizontal="center" vertical="center"/>
    </xf>
    <xf numFmtId="185" fontId="47" fillId="0" borderId="2" xfId="23" applyNumberFormat="1" applyFont="1" applyFill="1" applyBorder="1" applyAlignment="1">
      <alignment horizontal="center" vertical="center" wrapText="1"/>
    </xf>
    <xf numFmtId="185" fontId="47" fillId="0" borderId="9" xfId="23" applyNumberFormat="1" applyFont="1" applyFill="1" applyBorder="1" applyAlignment="1">
      <alignment horizontal="center" vertical="center" shrinkToFit="1"/>
    </xf>
    <xf numFmtId="185" fontId="47" fillId="0" borderId="11" xfId="23" applyNumberFormat="1" applyFont="1" applyFill="1" applyBorder="1" applyAlignment="1">
      <alignment horizontal="center" vertical="center" shrinkToFit="1"/>
    </xf>
    <xf numFmtId="185" fontId="47" fillId="0" borderId="12" xfId="23" applyNumberFormat="1" applyFont="1" applyFill="1" applyBorder="1" applyAlignment="1">
      <alignment horizontal="left" vertical="center" shrinkToFit="1"/>
    </xf>
    <xf numFmtId="185" fontId="47" fillId="0" borderId="0" xfId="23" applyNumberFormat="1" applyFont="1" applyFill="1" applyAlignment="1">
      <alignment horizontal="left" vertical="center" wrapText="1"/>
    </xf>
    <xf numFmtId="185" fontId="47" fillId="0" borderId="12" xfId="23" quotePrefix="1" applyNumberFormat="1" applyFont="1" applyFill="1" applyBorder="1" applyAlignment="1">
      <alignment horizontal="left" vertical="center" shrinkToFit="1"/>
    </xf>
    <xf numFmtId="185" fontId="47" fillId="0" borderId="12" xfId="23" applyNumberFormat="1" applyFont="1" applyFill="1" applyBorder="1" applyAlignment="1">
      <alignment horizontal="center" vertical="center" shrinkToFit="1"/>
    </xf>
    <xf numFmtId="0" fontId="47" fillId="0" borderId="0" xfId="23" applyFont="1" applyAlignment="1">
      <alignment horizontal="left" vertical="top" wrapText="1"/>
    </xf>
    <xf numFmtId="0" fontId="47" fillId="0" borderId="0" xfId="23" applyFont="1" applyAlignment="1">
      <alignment horizontal="left" vertical="top"/>
    </xf>
    <xf numFmtId="0" fontId="17" fillId="0" borderId="0" xfId="18" applyFont="1" applyAlignment="1">
      <alignment horizontal="left" vertical="center" wrapText="1"/>
    </xf>
    <xf numFmtId="185" fontId="55" fillId="0" borderId="0" xfId="23" applyNumberFormat="1" applyFont="1" applyFill="1" applyAlignment="1">
      <alignment horizontal="left" vertical="center" wrapText="1"/>
    </xf>
    <xf numFmtId="38" fontId="18" fillId="3" borderId="50" xfId="19" applyFont="1" applyFill="1" applyBorder="1" applyAlignment="1">
      <alignment horizontal="center" vertical="center" wrapText="1"/>
    </xf>
    <xf numFmtId="38" fontId="18" fillId="3" borderId="9" xfId="19" applyFont="1" applyFill="1" applyBorder="1" applyAlignment="1">
      <alignment horizontal="center" vertical="center" wrapText="1"/>
    </xf>
    <xf numFmtId="0" fontId="29" fillId="0" borderId="0" xfId="18" applyFont="1" applyAlignment="1">
      <alignment horizontal="center" vertical="center"/>
    </xf>
    <xf numFmtId="0" fontId="18" fillId="0" borderId="73" xfId="18" applyFont="1" applyBorder="1" applyAlignment="1">
      <alignment horizontal="center" vertical="center"/>
    </xf>
    <xf numFmtId="0" fontId="18" fillId="0" borderId="75" xfId="18" applyFont="1" applyBorder="1" applyAlignment="1">
      <alignment horizontal="center" vertical="center"/>
    </xf>
    <xf numFmtId="38" fontId="18" fillId="0" borderId="25" xfId="19" applyFont="1" applyBorder="1" applyAlignment="1">
      <alignment horizontal="center" vertical="center" wrapText="1"/>
    </xf>
    <xf numFmtId="38" fontId="18" fillId="0" borderId="86" xfId="19" applyFont="1" applyBorder="1" applyAlignment="1">
      <alignment horizontal="center" vertical="center" wrapText="1"/>
    </xf>
    <xf numFmtId="38" fontId="18" fillId="0" borderId="50" xfId="19" applyFont="1" applyBorder="1" applyAlignment="1">
      <alignment horizontal="center" vertical="center" wrapText="1"/>
    </xf>
    <xf numFmtId="38" fontId="18" fillId="0" borderId="50" xfId="19" applyFont="1" applyFill="1" applyBorder="1" applyAlignment="1">
      <alignment horizontal="center" vertical="center" wrapText="1"/>
    </xf>
    <xf numFmtId="38" fontId="18" fillId="3" borderId="50" xfId="19" applyFont="1" applyFill="1" applyBorder="1" applyAlignment="1">
      <alignment horizontal="center" vertical="center"/>
    </xf>
    <xf numFmtId="38" fontId="18" fillId="3" borderId="9" xfId="19" applyFont="1" applyFill="1" applyBorder="1" applyAlignment="1">
      <alignment horizontal="center" vertical="center"/>
    </xf>
    <xf numFmtId="38" fontId="18" fillId="0" borderId="50" xfId="19" applyFont="1" applyBorder="1" applyAlignment="1">
      <alignment horizontal="center" vertical="center"/>
    </xf>
    <xf numFmtId="38" fontId="18" fillId="0" borderId="9" xfId="19" applyFont="1" applyBorder="1" applyAlignment="1">
      <alignment horizontal="center" vertical="center"/>
    </xf>
    <xf numFmtId="38" fontId="18" fillId="3" borderId="67" xfId="19" applyFont="1" applyFill="1" applyBorder="1" applyAlignment="1">
      <alignment horizontal="center" vertical="center"/>
    </xf>
    <xf numFmtId="38" fontId="18" fillId="3" borderId="54" xfId="19" applyFont="1" applyFill="1" applyBorder="1" applyAlignment="1">
      <alignment horizontal="center" vertical="center"/>
    </xf>
    <xf numFmtId="0" fontId="18" fillId="0" borderId="74" xfId="18" applyFont="1" applyBorder="1" applyAlignment="1">
      <alignment horizontal="center" vertical="center"/>
    </xf>
    <xf numFmtId="38" fontId="18" fillId="0" borderId="81" xfId="19" applyFont="1" applyBorder="1" applyAlignment="1">
      <alignment horizontal="center" vertical="center" wrapText="1"/>
    </xf>
    <xf numFmtId="38" fontId="18" fillId="0" borderId="13" xfId="19" applyFont="1" applyBorder="1" applyAlignment="1">
      <alignment horizontal="center" vertical="center" wrapText="1"/>
    </xf>
    <xf numFmtId="38" fontId="18" fillId="0" borderId="12" xfId="19" applyFont="1" applyBorder="1" applyAlignment="1">
      <alignment horizontal="center" vertical="center" wrapText="1"/>
    </xf>
    <xf numFmtId="38" fontId="18" fillId="3" borderId="12" xfId="19" applyFont="1" applyFill="1" applyBorder="1" applyAlignment="1">
      <alignment horizontal="center" vertical="center" wrapText="1"/>
    </xf>
    <xf numFmtId="38" fontId="18" fillId="3" borderId="67" xfId="19" applyFont="1" applyFill="1" applyBorder="1" applyAlignment="1">
      <alignment horizontal="center" vertical="center" wrapText="1"/>
    </xf>
    <xf numFmtId="38" fontId="18" fillId="3" borderId="68" xfId="19" applyFont="1" applyFill="1" applyBorder="1" applyAlignment="1">
      <alignment horizontal="center" vertical="center" wrapText="1"/>
    </xf>
    <xf numFmtId="38" fontId="18" fillId="3" borderId="54" xfId="19" applyFont="1" applyFill="1" applyBorder="1" applyAlignment="1">
      <alignment horizontal="center" vertical="center" wrapText="1"/>
    </xf>
    <xf numFmtId="38" fontId="18" fillId="0" borderId="1" xfId="19" applyFont="1" applyBorder="1" applyAlignment="1">
      <alignment horizontal="center" vertical="center"/>
    </xf>
    <xf numFmtId="0" fontId="0" fillId="0" borderId="129" xfId="0" applyBorder="1" applyAlignment="1">
      <alignment vertical="center"/>
    </xf>
    <xf numFmtId="0" fontId="14" fillId="0" borderId="15"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7" fillId="0" borderId="17" xfId="18" applyFont="1" applyBorder="1" applyAlignment="1">
      <alignment horizontal="left" vertical="center" wrapText="1"/>
    </xf>
    <xf numFmtId="38" fontId="29" fillId="0" borderId="0" xfId="19" applyFont="1" applyAlignment="1">
      <alignment horizontal="center" vertical="center"/>
    </xf>
    <xf numFmtId="0" fontId="18" fillId="0" borderId="69" xfId="18" applyFont="1" applyBorder="1" applyAlignment="1">
      <alignment horizontal="left" vertical="top"/>
    </xf>
    <xf numFmtId="0" fontId="18" fillId="0" borderId="16" xfId="18" applyFont="1" applyBorder="1" applyAlignment="1">
      <alignment horizontal="left" vertical="top"/>
    </xf>
    <xf numFmtId="0" fontId="18" fillId="0" borderId="72" xfId="18" applyFont="1" applyBorder="1" applyAlignment="1">
      <alignment horizontal="left" vertical="top"/>
    </xf>
    <xf numFmtId="0" fontId="18" fillId="0" borderId="17" xfId="18" applyFont="1" applyBorder="1" applyAlignment="1">
      <alignment horizontal="left" vertical="top"/>
    </xf>
    <xf numFmtId="0" fontId="18" fillId="0" borderId="0" xfId="18" applyFont="1" applyBorder="1" applyAlignment="1">
      <alignment horizontal="left" vertical="top"/>
    </xf>
    <xf numFmtId="0" fontId="18" fillId="0" borderId="18" xfId="18" applyFont="1" applyBorder="1" applyAlignment="1">
      <alignment horizontal="left" vertical="top"/>
    </xf>
    <xf numFmtId="0" fontId="18" fillId="0" borderId="19" xfId="18" applyFont="1" applyBorder="1" applyAlignment="1">
      <alignment horizontal="left" vertical="top"/>
    </xf>
    <xf numFmtId="0" fontId="18" fillId="0" borderId="20" xfId="18" applyFont="1" applyBorder="1" applyAlignment="1">
      <alignment horizontal="left" vertical="top"/>
    </xf>
    <xf numFmtId="0" fontId="18" fillId="0" borderId="21" xfId="18" applyFont="1" applyBorder="1" applyAlignment="1">
      <alignment horizontal="left" vertical="top"/>
    </xf>
    <xf numFmtId="0" fontId="35" fillId="0" borderId="121" xfId="18" applyFont="1" applyBorder="1" applyAlignment="1">
      <alignment horizontal="center" vertical="center"/>
    </xf>
    <xf numFmtId="0" fontId="37" fillId="0" borderId="122" xfId="18" applyFont="1" applyBorder="1" applyAlignment="1">
      <alignment horizontal="center" vertical="center" wrapText="1"/>
    </xf>
    <xf numFmtId="0" fontId="17" fillId="2" borderId="0" xfId="5" applyFont="1" applyFill="1" applyAlignment="1">
      <alignment horizontal="left" wrapText="1"/>
    </xf>
    <xf numFmtId="0" fontId="14" fillId="2" borderId="1" xfId="5" applyFont="1" applyFill="1" applyBorder="1" applyAlignment="1">
      <alignment horizontal="center" vertical="center"/>
    </xf>
    <xf numFmtId="0" fontId="14" fillId="2" borderId="2" xfId="5" applyFont="1" applyFill="1" applyBorder="1" applyAlignment="1">
      <alignment horizontal="center" vertical="center"/>
    </xf>
    <xf numFmtId="0" fontId="14" fillId="2" borderId="8" xfId="5" applyFont="1" applyFill="1" applyBorder="1" applyAlignment="1">
      <alignment horizontal="center" vertical="center"/>
    </xf>
    <xf numFmtId="0" fontId="14" fillId="2" borderId="9" xfId="5" applyFont="1" applyFill="1" applyBorder="1" applyAlignment="1">
      <alignment horizontal="center" vertical="center"/>
    </xf>
    <xf numFmtId="0" fontId="14" fillId="2" borderId="10" xfId="5" applyFont="1" applyFill="1" applyBorder="1" applyAlignment="1">
      <alignment horizontal="center" vertical="center"/>
    </xf>
    <xf numFmtId="0" fontId="14" fillId="2" borderId="11" xfId="5" applyFont="1" applyFill="1" applyBorder="1" applyAlignment="1">
      <alignment horizontal="center" vertical="center"/>
    </xf>
    <xf numFmtId="0" fontId="17" fillId="2" borderId="0" xfId="5" applyFont="1" applyFill="1" applyBorder="1" applyAlignment="1">
      <alignment horizontal="left"/>
    </xf>
    <xf numFmtId="0" fontId="14" fillId="2" borderId="1" xfId="5" applyFont="1" applyFill="1" applyBorder="1" applyAlignment="1">
      <alignment horizontal="center" vertical="center" wrapText="1"/>
    </xf>
    <xf numFmtId="0" fontId="14" fillId="2" borderId="2" xfId="5" applyFont="1" applyFill="1" applyBorder="1" applyAlignment="1">
      <alignment horizontal="center" vertical="center" wrapText="1"/>
    </xf>
    <xf numFmtId="0" fontId="14" fillId="2" borderId="6" xfId="5" applyFont="1" applyFill="1" applyBorder="1" applyAlignment="1">
      <alignment horizontal="center" vertical="center" wrapText="1"/>
    </xf>
    <xf numFmtId="0" fontId="14" fillId="2" borderId="5" xfId="5" applyFont="1" applyFill="1" applyBorder="1" applyAlignment="1">
      <alignment horizontal="center" vertical="center" wrapText="1"/>
    </xf>
    <xf numFmtId="0" fontId="14" fillId="2" borderId="9" xfId="5" applyFont="1" applyFill="1" applyBorder="1" applyAlignment="1">
      <alignment horizontal="left" vertical="center"/>
    </xf>
    <xf numFmtId="0" fontId="14" fillId="2" borderId="10" xfId="5" applyFont="1" applyFill="1" applyBorder="1" applyAlignment="1">
      <alignment horizontal="left" vertical="center"/>
    </xf>
    <xf numFmtId="0" fontId="14" fillId="2" borderId="11" xfId="5" applyFont="1" applyFill="1" applyBorder="1" applyAlignment="1">
      <alignment horizontal="left" vertical="center"/>
    </xf>
    <xf numFmtId="38" fontId="20" fillId="2" borderId="3" xfId="4" applyFont="1" applyFill="1" applyBorder="1" applyAlignment="1">
      <alignment horizontal="right"/>
    </xf>
    <xf numFmtId="38" fontId="20" fillId="2" borderId="0" xfId="4" applyFont="1" applyFill="1" applyBorder="1" applyAlignment="1">
      <alignment horizontal="right"/>
    </xf>
    <xf numFmtId="38" fontId="19" fillId="2" borderId="9" xfId="4" applyFont="1" applyFill="1" applyBorder="1" applyAlignment="1">
      <alignment horizontal="center" vertical="center"/>
    </xf>
    <xf numFmtId="38" fontId="19" fillId="2" borderId="10" xfId="4" applyFont="1" applyFill="1" applyBorder="1" applyAlignment="1">
      <alignment horizontal="center" vertical="center"/>
    </xf>
    <xf numFmtId="38" fontId="19" fillId="2" borderId="11" xfId="4" applyFont="1" applyFill="1" applyBorder="1" applyAlignment="1">
      <alignment horizontal="center" vertical="center"/>
    </xf>
    <xf numFmtId="38" fontId="0" fillId="2" borderId="1" xfId="4" applyFont="1" applyFill="1" applyBorder="1" applyAlignment="1">
      <alignment horizontal="center" vertical="center"/>
    </xf>
    <xf numFmtId="38" fontId="0" fillId="2" borderId="2" xfId="4" applyFont="1" applyFill="1" applyBorder="1" applyAlignment="1">
      <alignment horizontal="center" vertical="center"/>
    </xf>
    <xf numFmtId="0" fontId="18" fillId="2" borderId="2" xfId="5" applyFont="1" applyFill="1" applyBorder="1" applyAlignment="1">
      <alignment horizontal="center" vertical="center" shrinkToFit="1"/>
    </xf>
    <xf numFmtId="0" fontId="17" fillId="2" borderId="2" xfId="5" applyFont="1" applyFill="1" applyBorder="1" applyAlignment="1">
      <alignment horizontal="center" vertical="center"/>
    </xf>
    <xf numFmtId="38" fontId="0" fillId="2" borderId="2" xfId="4" applyFont="1" applyFill="1" applyBorder="1" applyAlignment="1">
      <alignment horizontal="right" vertical="center"/>
    </xf>
    <xf numFmtId="0" fontId="14" fillId="2" borderId="6" xfId="5" applyFont="1" applyFill="1" applyBorder="1" applyAlignment="1">
      <alignment horizontal="center" vertical="center"/>
    </xf>
    <xf numFmtId="0" fontId="14" fillId="2" borderId="5" xfId="5" applyFont="1" applyFill="1" applyBorder="1" applyAlignment="1">
      <alignment horizontal="center" vertical="center"/>
    </xf>
    <xf numFmtId="0" fontId="14" fillId="2" borderId="7" xfId="5" applyFont="1" applyFill="1" applyBorder="1" applyAlignment="1">
      <alignment horizontal="center" vertical="center"/>
    </xf>
    <xf numFmtId="38" fontId="0" fillId="2" borderId="0" xfId="4" applyFont="1" applyFill="1" applyBorder="1" applyAlignment="1">
      <alignment horizontal="right"/>
    </xf>
    <xf numFmtId="0" fontId="20" fillId="2" borderId="3" xfId="5" applyFont="1" applyFill="1" applyBorder="1" applyAlignment="1">
      <alignment horizontal="right"/>
    </xf>
    <xf numFmtId="0" fontId="20" fillId="2" borderId="0" xfId="5" applyFont="1" applyFill="1" applyBorder="1" applyAlignment="1">
      <alignment horizontal="right"/>
    </xf>
    <xf numFmtId="0" fontId="14" fillId="2" borderId="3" xfId="5" applyFont="1" applyFill="1" applyBorder="1" applyAlignment="1">
      <alignment horizontal="center"/>
    </xf>
    <xf numFmtId="0" fontId="14" fillId="2" borderId="0" xfId="5" applyFont="1" applyFill="1" applyBorder="1" applyAlignment="1">
      <alignment horizontal="center"/>
    </xf>
    <xf numFmtId="38" fontId="17" fillId="2" borderId="3" xfId="4" applyFont="1" applyFill="1" applyBorder="1" applyAlignment="1">
      <alignment horizontal="center"/>
    </xf>
    <xf numFmtId="38" fontId="17" fillId="2" borderId="0" xfId="4" applyFont="1" applyFill="1" applyBorder="1" applyAlignment="1">
      <alignment horizontal="center"/>
    </xf>
    <xf numFmtId="38" fontId="17" fillId="2" borderId="4" xfId="4" applyFont="1" applyFill="1" applyBorder="1" applyAlignment="1">
      <alignment horizontal="center"/>
    </xf>
    <xf numFmtId="38" fontId="20" fillId="2" borderId="5" xfId="4" applyFont="1" applyFill="1" applyBorder="1" applyAlignment="1">
      <alignment horizontal="right"/>
    </xf>
    <xf numFmtId="38" fontId="20" fillId="2" borderId="7" xfId="4" applyFont="1" applyFill="1" applyBorder="1" applyAlignment="1">
      <alignment horizontal="right"/>
    </xf>
    <xf numFmtId="0" fontId="14" fillId="0" borderId="1" xfId="5" applyFont="1" applyBorder="1" applyAlignment="1">
      <alignment horizontal="center" vertical="center" wrapText="1"/>
    </xf>
    <xf numFmtId="0" fontId="14" fillId="0" borderId="2" xfId="5" applyFont="1" applyBorder="1" applyAlignment="1">
      <alignment horizontal="center" vertical="center"/>
    </xf>
    <xf numFmtId="0" fontId="14" fillId="0" borderId="8" xfId="5" applyFont="1" applyBorder="1" applyAlignment="1">
      <alignment horizontal="center" vertical="center"/>
    </xf>
    <xf numFmtId="0" fontId="14" fillId="0" borderId="3" xfId="5" applyFont="1" applyBorder="1" applyAlignment="1">
      <alignment horizontal="center" vertical="center"/>
    </xf>
    <xf numFmtId="0" fontId="14" fillId="0" borderId="0" xfId="5" applyFont="1" applyBorder="1" applyAlignment="1">
      <alignment horizontal="center" vertical="center"/>
    </xf>
    <xf numFmtId="0" fontId="14" fillId="0" borderId="4" xfId="5" applyFont="1" applyBorder="1" applyAlignment="1">
      <alignment horizontal="center" vertical="center"/>
    </xf>
    <xf numFmtId="0" fontId="17" fillId="2" borderId="9" xfId="5" applyFont="1" applyFill="1" applyBorder="1" applyAlignment="1">
      <alignment horizontal="center" vertical="top"/>
    </xf>
    <xf numFmtId="0" fontId="17" fillId="2" borderId="10" xfId="5" applyFont="1" applyFill="1" applyBorder="1" applyAlignment="1">
      <alignment horizontal="center" vertical="top"/>
    </xf>
    <xf numFmtId="0" fontId="17" fillId="2" borderId="11" xfId="5" applyFont="1" applyFill="1" applyBorder="1" applyAlignment="1">
      <alignment horizontal="center" vertical="top"/>
    </xf>
    <xf numFmtId="0" fontId="17" fillId="2" borderId="9" xfId="5" applyFont="1" applyFill="1" applyBorder="1" applyAlignment="1">
      <alignment horizontal="center" vertical="top" wrapText="1"/>
    </xf>
    <xf numFmtId="0" fontId="14" fillId="2" borderId="4" xfId="5" applyFont="1" applyFill="1" applyBorder="1" applyAlignment="1">
      <alignment horizontal="center"/>
    </xf>
    <xf numFmtId="38" fontId="0" fillId="2" borderId="1" xfId="4" applyFont="1" applyFill="1" applyBorder="1" applyAlignment="1">
      <alignment horizontal="right"/>
    </xf>
    <xf numFmtId="38" fontId="0" fillId="2" borderId="2" xfId="4" applyFont="1" applyFill="1" applyBorder="1" applyAlignment="1">
      <alignment horizontal="right"/>
    </xf>
    <xf numFmtId="38" fontId="0" fillId="2" borderId="3" xfId="4" applyFont="1" applyFill="1" applyBorder="1" applyAlignment="1">
      <alignment horizontal="right"/>
    </xf>
    <xf numFmtId="38" fontId="0" fillId="2" borderId="6" xfId="4" applyFont="1" applyFill="1" applyBorder="1" applyAlignment="1">
      <alignment horizontal="right"/>
    </xf>
    <xf numFmtId="38" fontId="0" fillId="2" borderId="5" xfId="4" applyFont="1" applyFill="1" applyBorder="1" applyAlignment="1">
      <alignment horizontal="right"/>
    </xf>
    <xf numFmtId="38" fontId="20" fillId="2" borderId="2" xfId="4" applyFont="1" applyFill="1" applyBorder="1" applyAlignment="1">
      <alignment horizontal="right"/>
    </xf>
    <xf numFmtId="38" fontId="20" fillId="2" borderId="8" xfId="4" applyFont="1" applyFill="1" applyBorder="1" applyAlignment="1">
      <alignment horizontal="right"/>
    </xf>
    <xf numFmtId="38" fontId="20" fillId="2" borderId="4" xfId="4" applyFont="1" applyFill="1" applyBorder="1" applyAlignment="1">
      <alignment horizontal="right"/>
    </xf>
    <xf numFmtId="0" fontId="0" fillId="2" borderId="1" xfId="6" applyFont="1" applyFill="1" applyBorder="1" applyAlignment="1">
      <alignment horizontal="left" vertical="top" wrapText="1"/>
    </xf>
    <xf numFmtId="0" fontId="0" fillId="2" borderId="2" xfId="6" applyFont="1" applyFill="1" applyBorder="1" applyAlignment="1">
      <alignment horizontal="left" vertical="top"/>
    </xf>
    <xf numFmtId="0" fontId="0" fillId="2" borderId="8" xfId="6" applyFont="1" applyFill="1" applyBorder="1" applyAlignment="1">
      <alignment horizontal="left" vertical="top"/>
    </xf>
    <xf numFmtId="0" fontId="0" fillId="2" borderId="3" xfId="6" applyFont="1" applyFill="1" applyBorder="1" applyAlignment="1">
      <alignment horizontal="left" vertical="top"/>
    </xf>
    <xf numFmtId="0" fontId="0" fillId="2" borderId="0" xfId="6" applyFont="1" applyFill="1" applyBorder="1" applyAlignment="1">
      <alignment horizontal="left" vertical="top"/>
    </xf>
    <xf numFmtId="0" fontId="0" fillId="2" borderId="4" xfId="6" applyFont="1" applyFill="1" applyBorder="1" applyAlignment="1">
      <alignment horizontal="left" vertical="top"/>
    </xf>
    <xf numFmtId="0" fontId="0" fillId="2" borderId="6" xfId="6" applyFont="1" applyFill="1" applyBorder="1" applyAlignment="1">
      <alignment horizontal="left" vertical="top"/>
    </xf>
    <xf numFmtId="0" fontId="0" fillId="2" borderId="5" xfId="6" applyFont="1" applyFill="1" applyBorder="1" applyAlignment="1">
      <alignment horizontal="left" vertical="top"/>
    </xf>
    <xf numFmtId="0" fontId="0" fillId="2" borderId="7" xfId="6" applyFont="1" applyFill="1" applyBorder="1" applyAlignment="1">
      <alignment horizontal="left" vertical="top"/>
    </xf>
    <xf numFmtId="0" fontId="14" fillId="0" borderId="12" xfId="0" applyFont="1" applyFill="1" applyBorder="1">
      <alignment vertical="center"/>
    </xf>
    <xf numFmtId="49" fontId="14" fillId="0" borderId="3" xfId="0" applyNumberFormat="1" applyFont="1" applyFill="1" applyBorder="1">
      <alignment vertical="center"/>
    </xf>
    <xf numFmtId="49" fontId="14" fillId="0" borderId="0" xfId="0" applyNumberFormat="1" applyFont="1" applyFill="1">
      <alignment vertical="center"/>
    </xf>
    <xf numFmtId="49" fontId="14" fillId="0" borderId="4" xfId="0" applyNumberFormat="1" applyFont="1" applyFill="1" applyBorder="1">
      <alignment vertical="center"/>
    </xf>
    <xf numFmtId="0" fontId="14" fillId="0" borderId="9" xfId="0" applyFont="1" applyFill="1" applyBorder="1" applyAlignment="1">
      <alignment horizontal="center" vertical="center" wrapText="1"/>
    </xf>
    <xf numFmtId="49" fontId="24" fillId="0" borderId="9" xfId="0" applyNumberFormat="1" applyFont="1" applyFill="1" applyBorder="1" applyAlignment="1">
      <alignment horizontal="center" vertical="center"/>
    </xf>
    <xf numFmtId="49" fontId="24" fillId="0" borderId="10" xfId="0" applyNumberFormat="1" applyFont="1" applyFill="1" applyBorder="1" applyAlignment="1">
      <alignment horizontal="center" vertical="center"/>
    </xf>
    <xf numFmtId="49" fontId="24" fillId="0" borderId="12" xfId="0" applyNumberFormat="1" applyFont="1" applyFill="1" applyBorder="1" applyAlignment="1">
      <alignment horizontal="center" vertical="center"/>
    </xf>
    <xf numFmtId="0" fontId="14" fillId="0" borderId="11" xfId="0" applyFont="1" applyFill="1" applyBorder="1" applyAlignment="1">
      <alignment vertical="center" shrinkToFit="1"/>
    </xf>
    <xf numFmtId="0" fontId="14" fillId="0" borderId="12" xfId="0" applyFont="1" applyFill="1" applyBorder="1" applyAlignment="1">
      <alignment vertical="center" shrinkToFit="1"/>
    </xf>
    <xf numFmtId="49" fontId="24" fillId="0" borderId="0" xfId="0" applyNumberFormat="1" applyFont="1" applyFill="1" applyAlignment="1">
      <alignment horizontal="center" vertical="center"/>
    </xf>
    <xf numFmtId="49" fontId="19" fillId="0" borderId="2" xfId="0" applyNumberFormat="1" applyFont="1" applyFill="1" applyBorder="1" applyAlignment="1">
      <alignment horizontal="left" vertical="center" wrapText="1"/>
    </xf>
    <xf numFmtId="49" fontId="19" fillId="0" borderId="8" xfId="0" applyNumberFormat="1" applyFont="1" applyFill="1" applyBorder="1" applyAlignment="1">
      <alignment horizontal="left" vertical="center" wrapText="1"/>
    </xf>
    <xf numFmtId="0" fontId="19" fillId="0" borderId="2" xfId="0" applyFont="1" applyFill="1" applyBorder="1" applyAlignment="1">
      <alignment vertical="center" wrapText="1"/>
    </xf>
    <xf numFmtId="0" fontId="19" fillId="0" borderId="8" xfId="0" applyFont="1" applyFill="1" applyBorder="1" applyAlignment="1">
      <alignment vertical="center" wrapText="1"/>
    </xf>
    <xf numFmtId="49" fontId="19" fillId="0" borderId="5" xfId="0" applyNumberFormat="1" applyFont="1" applyFill="1" applyBorder="1" applyAlignment="1">
      <alignment horizontal="left" vertical="center" wrapText="1"/>
    </xf>
    <xf numFmtId="49" fontId="19" fillId="0" borderId="7" xfId="0" applyNumberFormat="1" applyFont="1" applyFill="1" applyBorder="1" applyAlignment="1">
      <alignment horizontal="left" vertical="center" wrapText="1"/>
    </xf>
    <xf numFmtId="0" fontId="19" fillId="0" borderId="5" xfId="0" applyFont="1" applyFill="1" applyBorder="1" applyAlignment="1">
      <alignment vertical="center" wrapText="1"/>
    </xf>
    <xf numFmtId="0" fontId="19" fillId="0" borderId="7" xfId="0" applyFont="1" applyFill="1" applyBorder="1" applyAlignment="1">
      <alignment vertical="center" wrapText="1"/>
    </xf>
    <xf numFmtId="0" fontId="17" fillId="0" borderId="1" xfId="0" applyFont="1" applyFill="1" applyBorder="1" applyAlignment="1">
      <alignment horizontal="center" vertical="center"/>
    </xf>
    <xf numFmtId="177" fontId="14" fillId="0" borderId="5" xfId="0" applyNumberFormat="1" applyFont="1" applyFill="1" applyBorder="1" applyAlignment="1">
      <alignment horizontal="left" vertical="center" wrapText="1"/>
    </xf>
    <xf numFmtId="177" fontId="14" fillId="0" borderId="7" xfId="0" applyNumberFormat="1" applyFont="1" applyFill="1" applyBorder="1" applyAlignment="1">
      <alignment horizontal="left" vertical="center" wrapText="1"/>
    </xf>
    <xf numFmtId="0" fontId="14" fillId="0" borderId="1" xfId="0" applyFont="1" applyFill="1" applyBorder="1" applyAlignment="1">
      <alignment horizontal="left" vertical="center"/>
    </xf>
    <xf numFmtId="0" fontId="14" fillId="0" borderId="6" xfId="0" applyFont="1" applyFill="1" applyBorder="1" applyAlignment="1">
      <alignment horizontal="left" vertical="center"/>
    </xf>
    <xf numFmtId="0" fontId="14" fillId="0" borderId="5" xfId="0" applyFont="1" applyFill="1" applyBorder="1" applyAlignment="1">
      <alignment horizontal="left" vertical="center"/>
    </xf>
    <xf numFmtId="0" fontId="14" fillId="0" borderId="7" xfId="0" applyFont="1" applyFill="1" applyBorder="1" applyAlignment="1">
      <alignment horizontal="left" vertical="center"/>
    </xf>
    <xf numFmtId="0" fontId="14" fillId="0" borderId="0" xfId="0" applyFont="1" applyFill="1" applyAlignment="1"/>
    <xf numFmtId="0" fontId="26" fillId="0" borderId="0" xfId="0" applyFont="1" applyFill="1" applyAlignment="1"/>
    <xf numFmtId="0" fontId="14"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4" fillId="0" borderId="9" xfId="0" applyFont="1" applyFill="1" applyBorder="1" applyAlignment="1">
      <alignment horizontal="left" vertical="top"/>
    </xf>
    <xf numFmtId="0" fontId="14" fillId="0" borderId="10" xfId="0" applyFont="1" applyFill="1" applyBorder="1" applyAlignment="1">
      <alignment horizontal="left" vertical="top"/>
    </xf>
    <xf numFmtId="0" fontId="14" fillId="0" borderId="11" xfId="0" applyFont="1" applyFill="1" applyBorder="1" applyAlignment="1">
      <alignment horizontal="left" vertical="top"/>
    </xf>
    <xf numFmtId="0" fontId="14" fillId="0" borderId="9" xfId="0" applyFont="1" applyFill="1" applyBorder="1" applyAlignment="1">
      <alignment horizontal="left" vertical="top" wrapText="1"/>
    </xf>
    <xf numFmtId="0" fontId="14" fillId="0" borderId="12" xfId="0" applyFont="1" applyFill="1" applyBorder="1" applyAlignment="1">
      <alignment vertical="top" wrapText="1"/>
    </xf>
    <xf numFmtId="0" fontId="14" fillId="0" borderId="12" xfId="0" applyFont="1" applyFill="1" applyBorder="1" applyAlignment="1">
      <alignment vertical="top"/>
    </xf>
    <xf numFmtId="0" fontId="14" fillId="0" borderId="0" xfId="0" applyFont="1" applyFill="1" applyAlignment="1">
      <alignment horizontal="right" vertical="center"/>
    </xf>
    <xf numFmtId="0" fontId="17" fillId="0" borderId="1" xfId="0" applyFont="1" applyFill="1" applyBorder="1" applyAlignment="1">
      <alignment vertical="center" wrapText="1"/>
    </xf>
    <xf numFmtId="0" fontId="17" fillId="0" borderId="2" xfId="0" applyFont="1" applyFill="1" applyBorder="1" applyAlignment="1">
      <alignment vertical="center" wrapText="1"/>
    </xf>
    <xf numFmtId="0" fontId="17" fillId="0" borderId="8" xfId="0" applyFont="1" applyFill="1" applyBorder="1" applyAlignment="1">
      <alignment vertical="center" wrapText="1"/>
    </xf>
    <xf numFmtId="0" fontId="14" fillId="0" borderId="8" xfId="0" applyFont="1" applyFill="1" applyBorder="1" applyAlignment="1">
      <alignment horizontal="center" vertical="center" wrapText="1"/>
    </xf>
    <xf numFmtId="0" fontId="17" fillId="0" borderId="3" xfId="0" applyFont="1" applyFill="1" applyBorder="1" applyAlignment="1">
      <alignment vertical="center" wrapText="1"/>
    </xf>
    <xf numFmtId="0" fontId="17" fillId="0" borderId="0" xfId="0" applyFont="1" applyFill="1" applyAlignment="1">
      <alignment vertical="center" wrapText="1"/>
    </xf>
    <xf numFmtId="0" fontId="17" fillId="0" borderId="4" xfId="0" applyFont="1" applyFill="1" applyBorder="1" applyAlignment="1">
      <alignment vertical="center" wrapText="1"/>
    </xf>
    <xf numFmtId="0" fontId="14" fillId="0" borderId="4" xfId="0" applyFont="1" applyFill="1" applyBorder="1" applyAlignment="1">
      <alignment horizontal="center" vertical="center" wrapText="1"/>
    </xf>
    <xf numFmtId="0" fontId="17" fillId="0" borderId="6" xfId="0" applyFont="1" applyFill="1" applyBorder="1" applyAlignment="1">
      <alignment vertical="center" wrapText="1"/>
    </xf>
    <xf numFmtId="0" fontId="17" fillId="0" borderId="5" xfId="0" applyFont="1" applyFill="1" applyBorder="1" applyAlignment="1">
      <alignment vertical="center" wrapText="1"/>
    </xf>
    <xf numFmtId="0" fontId="17" fillId="0" borderId="7" xfId="0" applyFont="1" applyFill="1" applyBorder="1" applyAlignment="1">
      <alignment vertical="center" wrapText="1"/>
    </xf>
    <xf numFmtId="0" fontId="14" fillId="0" borderId="7"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4" fillId="0" borderId="0" xfId="0" applyFont="1" applyFill="1" applyAlignment="1">
      <alignment vertical="center" wrapText="1"/>
    </xf>
    <xf numFmtId="0" fontId="14" fillId="0" borderId="1" xfId="0" applyFont="1" applyFill="1" applyBorder="1" applyAlignment="1">
      <alignment vertical="center" wrapText="1"/>
    </xf>
    <xf numFmtId="0" fontId="14" fillId="0" borderId="2" xfId="0" applyFont="1" applyFill="1" applyBorder="1" applyAlignment="1">
      <alignment vertical="center" wrapText="1"/>
    </xf>
    <xf numFmtId="0" fontId="14" fillId="0" borderId="8" xfId="0" applyFont="1" applyFill="1" applyBorder="1" applyAlignment="1">
      <alignment vertical="center" wrapTex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6" xfId="0" applyFont="1" applyFill="1" applyBorder="1" applyAlignment="1">
      <alignment vertical="center" wrapText="1"/>
    </xf>
    <xf numFmtId="0" fontId="14" fillId="0" borderId="5" xfId="0" applyFont="1" applyFill="1" applyBorder="1" applyAlignment="1">
      <alignment vertical="center" wrapText="1"/>
    </xf>
    <xf numFmtId="0" fontId="14" fillId="0" borderId="7" xfId="0" applyFont="1" applyFill="1" applyBorder="1" applyAlignment="1">
      <alignment vertical="center" wrapText="1"/>
    </xf>
    <xf numFmtId="0" fontId="14" fillId="0" borderId="6"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Alignment="1">
      <alignment vertical="center" wrapText="1"/>
    </xf>
  </cellXfs>
  <cellStyles count="26">
    <cellStyle name="パーセント 2" xfId="20" xr:uid="{00000000-0005-0000-0000-000000000000}"/>
    <cellStyle name="パーセント 3" xfId="25" xr:uid="{211C5BA4-8D04-4416-9603-E83E7F5785C2}"/>
    <cellStyle name="ハイパーリンク" xfId="22" builtinId="8"/>
    <cellStyle name="桁区切り" xfId="3" builtinId="6"/>
    <cellStyle name="桁区切り 2" xfId="4" xr:uid="{00000000-0005-0000-0000-000003000000}"/>
    <cellStyle name="桁区切り 3" xfId="19" xr:uid="{00000000-0005-0000-0000-000004000000}"/>
    <cellStyle name="桁区切り 4" xfId="24" xr:uid="{DD305B53-878F-4752-81A0-726D786053D0}"/>
    <cellStyle name="標準" xfId="0" builtinId="0"/>
    <cellStyle name="標準 2" xfId="1" xr:uid="{00000000-0005-0000-0000-000006000000}"/>
    <cellStyle name="標準 2 2" xfId="6" xr:uid="{00000000-0005-0000-0000-000007000000}"/>
    <cellStyle name="標準 2 3" xfId="21" xr:uid="{00000000-0005-0000-0000-000008000000}"/>
    <cellStyle name="標準 3" xfId="5" xr:uid="{00000000-0005-0000-0000-000009000000}"/>
    <cellStyle name="標準 4" xfId="7" xr:uid="{00000000-0005-0000-0000-00000A000000}"/>
    <cellStyle name="標準 4 2" xfId="9" xr:uid="{00000000-0005-0000-0000-00000B000000}"/>
    <cellStyle name="標準 4 2 2" xfId="11" xr:uid="{00000000-0005-0000-0000-00000C000000}"/>
    <cellStyle name="標準 4 2 3" xfId="15" xr:uid="{00000000-0005-0000-0000-00000D000000}"/>
    <cellStyle name="標準 4 3" xfId="13" xr:uid="{00000000-0005-0000-0000-00000E000000}"/>
    <cellStyle name="標準 5" xfId="8" xr:uid="{00000000-0005-0000-0000-00000F000000}"/>
    <cellStyle name="標準 5 2" xfId="12" xr:uid="{00000000-0005-0000-0000-000010000000}"/>
    <cellStyle name="標準 5 2 2" xfId="14" xr:uid="{00000000-0005-0000-0000-000011000000}"/>
    <cellStyle name="標準 5 3" xfId="18" xr:uid="{00000000-0005-0000-0000-000012000000}"/>
    <cellStyle name="標準 6" xfId="10" xr:uid="{00000000-0005-0000-0000-000013000000}"/>
    <cellStyle name="標準 7" xfId="16" xr:uid="{00000000-0005-0000-0000-000014000000}"/>
    <cellStyle name="標準 7 2" xfId="17" xr:uid="{00000000-0005-0000-0000-000015000000}"/>
    <cellStyle name="標準 8" xfId="23" xr:uid="{9F300E84-4953-4A54-B844-06A3FFA8A991}"/>
    <cellStyle name="未定義" xfId="2" xr:uid="{00000000-0005-0000-0000-000016000000}"/>
  </cellStyles>
  <dxfs count="0"/>
  <tableStyles count="0" defaultTableStyle="TableStyleMedium9" defaultPivotStyle="PivotStyleLight16"/>
  <colors>
    <mruColors>
      <color rgb="FF99FF33"/>
      <color rgb="FFFFFF99"/>
      <color rgb="FF0000FF"/>
      <color rgb="FF99FF66"/>
      <color rgb="FF0000CC"/>
      <color rgb="FFFFFFCC"/>
      <color rgb="FFEDF7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36</xdr:col>
      <xdr:colOff>22225</xdr:colOff>
      <xdr:row>2</xdr:row>
      <xdr:rowOff>177800</xdr:rowOff>
    </xdr:from>
    <xdr:to>
      <xdr:col>40</xdr:col>
      <xdr:colOff>133350</xdr:colOff>
      <xdr:row>6</xdr:row>
      <xdr:rowOff>149225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908675" y="806450"/>
          <a:ext cx="758825" cy="733425"/>
        </a:xfrm>
        <a:prstGeom prst="ellipse">
          <a:avLst/>
        </a:prstGeom>
        <a:ln>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4000">
              <a:solidFill>
                <a:sysClr val="windowText" lastClr="000000"/>
              </a:solidFill>
              <a:latin typeface="ＤＦ特太ゴシック体" panose="020B0509000000000000" pitchFamily="49" charset="-128"/>
              <a:ea typeface="ＤＦ特太ゴシック体" panose="020B0509000000000000" pitchFamily="49" charset="-128"/>
            </a:rPr>
            <a:t>秘</a:t>
          </a:r>
        </a:p>
      </xdr:txBody>
    </xdr:sp>
    <xdr:clientData/>
  </xdr:twoCellAnchor>
  <mc:AlternateContent xmlns:mc="http://schemas.openxmlformats.org/markup-compatibility/2006">
    <mc:Choice xmlns:a14="http://schemas.microsoft.com/office/drawing/2010/main" Requires="a14">
      <xdr:twoCellAnchor editAs="oneCell">
        <xdr:from>
          <xdr:col>1</xdr:col>
          <xdr:colOff>66675</xdr:colOff>
          <xdr:row>38</xdr:row>
          <xdr:rowOff>0</xdr:rowOff>
        </xdr:from>
        <xdr:to>
          <xdr:col>2</xdr:col>
          <xdr:colOff>104775</xdr:colOff>
          <xdr:row>38</xdr:row>
          <xdr:rowOff>371475</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0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38</xdr:row>
          <xdr:rowOff>0</xdr:rowOff>
        </xdr:from>
        <xdr:to>
          <xdr:col>12</xdr:col>
          <xdr:colOff>104775</xdr:colOff>
          <xdr:row>38</xdr:row>
          <xdr:rowOff>371475</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0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38</xdr:row>
          <xdr:rowOff>0</xdr:rowOff>
        </xdr:from>
        <xdr:to>
          <xdr:col>22</xdr:col>
          <xdr:colOff>104775</xdr:colOff>
          <xdr:row>38</xdr:row>
          <xdr:rowOff>371475</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0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39</xdr:row>
          <xdr:rowOff>0</xdr:rowOff>
        </xdr:from>
        <xdr:to>
          <xdr:col>31</xdr:col>
          <xdr:colOff>104775</xdr:colOff>
          <xdr:row>39</xdr:row>
          <xdr:rowOff>371475</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0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39</xdr:row>
          <xdr:rowOff>0</xdr:rowOff>
        </xdr:from>
        <xdr:to>
          <xdr:col>22</xdr:col>
          <xdr:colOff>104775</xdr:colOff>
          <xdr:row>39</xdr:row>
          <xdr:rowOff>371475</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0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39</xdr:row>
          <xdr:rowOff>0</xdr:rowOff>
        </xdr:from>
        <xdr:to>
          <xdr:col>22</xdr:col>
          <xdr:colOff>104775</xdr:colOff>
          <xdr:row>39</xdr:row>
          <xdr:rowOff>371475</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0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39</xdr:row>
          <xdr:rowOff>0</xdr:rowOff>
        </xdr:from>
        <xdr:to>
          <xdr:col>12</xdr:col>
          <xdr:colOff>104775</xdr:colOff>
          <xdr:row>39</xdr:row>
          <xdr:rowOff>371475</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0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39</xdr:row>
          <xdr:rowOff>0</xdr:rowOff>
        </xdr:from>
        <xdr:to>
          <xdr:col>2</xdr:col>
          <xdr:colOff>104775</xdr:colOff>
          <xdr:row>39</xdr:row>
          <xdr:rowOff>371475</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0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40</xdr:row>
          <xdr:rowOff>0</xdr:rowOff>
        </xdr:from>
        <xdr:to>
          <xdr:col>2</xdr:col>
          <xdr:colOff>104775</xdr:colOff>
          <xdr:row>40</xdr:row>
          <xdr:rowOff>371475</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0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40</xdr:row>
          <xdr:rowOff>0</xdr:rowOff>
        </xdr:from>
        <xdr:to>
          <xdr:col>12</xdr:col>
          <xdr:colOff>104775</xdr:colOff>
          <xdr:row>40</xdr:row>
          <xdr:rowOff>371475</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0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40</xdr:row>
          <xdr:rowOff>0</xdr:rowOff>
        </xdr:from>
        <xdr:to>
          <xdr:col>22</xdr:col>
          <xdr:colOff>104775</xdr:colOff>
          <xdr:row>40</xdr:row>
          <xdr:rowOff>371475</xdr:rowOff>
        </xdr:to>
        <xdr:sp macro="" textlink="">
          <xdr:nvSpPr>
            <xdr:cNvPr id="36875" name="Check Box 11" hidden="1">
              <a:extLst>
                <a:ext uri="{63B3BB69-23CF-44E3-9099-C40C66FF867C}">
                  <a14:compatExt spid="_x0000_s36875"/>
                </a:ext>
                <a:ext uri="{FF2B5EF4-FFF2-40B4-BE49-F238E27FC236}">
                  <a16:creationId xmlns:a16="http://schemas.microsoft.com/office/drawing/2014/main" id="{00000000-0008-0000-00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40</xdr:row>
          <xdr:rowOff>0</xdr:rowOff>
        </xdr:from>
        <xdr:to>
          <xdr:col>31</xdr:col>
          <xdr:colOff>104775</xdr:colOff>
          <xdr:row>40</xdr:row>
          <xdr:rowOff>371475</xdr:rowOff>
        </xdr:to>
        <xdr:sp macro="" textlink="">
          <xdr:nvSpPr>
            <xdr:cNvPr id="36876" name="Check Box 12" hidden="1">
              <a:extLst>
                <a:ext uri="{63B3BB69-23CF-44E3-9099-C40C66FF867C}">
                  <a14:compatExt spid="_x0000_s36876"/>
                </a:ext>
                <a:ext uri="{FF2B5EF4-FFF2-40B4-BE49-F238E27FC236}">
                  <a16:creationId xmlns:a16="http://schemas.microsoft.com/office/drawing/2014/main" id="{00000000-0008-0000-0000-00000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41</xdr:row>
          <xdr:rowOff>0</xdr:rowOff>
        </xdr:from>
        <xdr:to>
          <xdr:col>31</xdr:col>
          <xdr:colOff>104775</xdr:colOff>
          <xdr:row>41</xdr:row>
          <xdr:rowOff>371475</xdr:rowOff>
        </xdr:to>
        <xdr:sp macro="" textlink="">
          <xdr:nvSpPr>
            <xdr:cNvPr id="36877" name="Check Box 13" hidden="1">
              <a:extLst>
                <a:ext uri="{63B3BB69-23CF-44E3-9099-C40C66FF867C}">
                  <a14:compatExt spid="_x0000_s36877"/>
                </a:ext>
                <a:ext uri="{FF2B5EF4-FFF2-40B4-BE49-F238E27FC236}">
                  <a16:creationId xmlns:a16="http://schemas.microsoft.com/office/drawing/2014/main" id="{00000000-0008-0000-0000-00000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41</xdr:row>
          <xdr:rowOff>0</xdr:rowOff>
        </xdr:from>
        <xdr:to>
          <xdr:col>22</xdr:col>
          <xdr:colOff>104775</xdr:colOff>
          <xdr:row>41</xdr:row>
          <xdr:rowOff>371475</xdr:rowOff>
        </xdr:to>
        <xdr:sp macro="" textlink="">
          <xdr:nvSpPr>
            <xdr:cNvPr id="36878" name="Check Box 14" hidden="1">
              <a:extLst>
                <a:ext uri="{63B3BB69-23CF-44E3-9099-C40C66FF867C}">
                  <a14:compatExt spid="_x0000_s36878"/>
                </a:ext>
                <a:ext uri="{FF2B5EF4-FFF2-40B4-BE49-F238E27FC236}">
                  <a16:creationId xmlns:a16="http://schemas.microsoft.com/office/drawing/2014/main" id="{00000000-0008-0000-0000-00000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41</xdr:row>
          <xdr:rowOff>0</xdr:rowOff>
        </xdr:from>
        <xdr:to>
          <xdr:col>12</xdr:col>
          <xdr:colOff>104775</xdr:colOff>
          <xdr:row>41</xdr:row>
          <xdr:rowOff>371475</xdr:rowOff>
        </xdr:to>
        <xdr:sp macro="" textlink="">
          <xdr:nvSpPr>
            <xdr:cNvPr id="36879" name="Check Box 15" hidden="1">
              <a:extLst>
                <a:ext uri="{63B3BB69-23CF-44E3-9099-C40C66FF867C}">
                  <a14:compatExt spid="_x0000_s36879"/>
                </a:ext>
                <a:ext uri="{FF2B5EF4-FFF2-40B4-BE49-F238E27FC236}">
                  <a16:creationId xmlns:a16="http://schemas.microsoft.com/office/drawing/2014/main" id="{00000000-0008-0000-0000-00000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41</xdr:row>
          <xdr:rowOff>0</xdr:rowOff>
        </xdr:from>
        <xdr:to>
          <xdr:col>2</xdr:col>
          <xdr:colOff>104775</xdr:colOff>
          <xdr:row>41</xdr:row>
          <xdr:rowOff>371475</xdr:rowOff>
        </xdr:to>
        <xdr:sp macro="" textlink="">
          <xdr:nvSpPr>
            <xdr:cNvPr id="36880" name="Check Box 16" hidden="1">
              <a:extLst>
                <a:ext uri="{63B3BB69-23CF-44E3-9099-C40C66FF867C}">
                  <a14:compatExt spid="_x0000_s36880"/>
                </a:ext>
                <a:ext uri="{FF2B5EF4-FFF2-40B4-BE49-F238E27FC236}">
                  <a16:creationId xmlns:a16="http://schemas.microsoft.com/office/drawing/2014/main" id="{00000000-0008-0000-00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42</xdr:row>
          <xdr:rowOff>0</xdr:rowOff>
        </xdr:from>
        <xdr:to>
          <xdr:col>2</xdr:col>
          <xdr:colOff>104775</xdr:colOff>
          <xdr:row>42</xdr:row>
          <xdr:rowOff>371475</xdr:rowOff>
        </xdr:to>
        <xdr:sp macro="" textlink="">
          <xdr:nvSpPr>
            <xdr:cNvPr id="36881" name="Check Box 17" hidden="1">
              <a:extLst>
                <a:ext uri="{63B3BB69-23CF-44E3-9099-C40C66FF867C}">
                  <a14:compatExt spid="_x0000_s36881"/>
                </a:ext>
                <a:ext uri="{FF2B5EF4-FFF2-40B4-BE49-F238E27FC236}">
                  <a16:creationId xmlns:a16="http://schemas.microsoft.com/office/drawing/2014/main" id="{00000000-0008-0000-0000-00001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38</xdr:row>
          <xdr:rowOff>0</xdr:rowOff>
        </xdr:from>
        <xdr:to>
          <xdr:col>31</xdr:col>
          <xdr:colOff>104775</xdr:colOff>
          <xdr:row>38</xdr:row>
          <xdr:rowOff>371475</xdr:rowOff>
        </xdr:to>
        <xdr:sp macro="" textlink="">
          <xdr:nvSpPr>
            <xdr:cNvPr id="36882" name="Check Box 18" hidden="1">
              <a:extLst>
                <a:ext uri="{63B3BB69-23CF-44E3-9099-C40C66FF867C}">
                  <a14:compatExt spid="_x0000_s36882"/>
                </a:ext>
                <a:ext uri="{FF2B5EF4-FFF2-40B4-BE49-F238E27FC236}">
                  <a16:creationId xmlns:a16="http://schemas.microsoft.com/office/drawing/2014/main" id="{00000000-0008-0000-0000-00001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49</xdr:row>
          <xdr:rowOff>0</xdr:rowOff>
        </xdr:from>
        <xdr:to>
          <xdr:col>10</xdr:col>
          <xdr:colOff>104775</xdr:colOff>
          <xdr:row>50</xdr:row>
          <xdr:rowOff>180975</xdr:rowOff>
        </xdr:to>
        <xdr:sp macro="" textlink="">
          <xdr:nvSpPr>
            <xdr:cNvPr id="36883" name="Check Box 19" hidden="1">
              <a:extLst>
                <a:ext uri="{63B3BB69-23CF-44E3-9099-C40C66FF867C}">
                  <a14:compatExt spid="_x0000_s36883"/>
                </a:ext>
                <a:ext uri="{FF2B5EF4-FFF2-40B4-BE49-F238E27FC236}">
                  <a16:creationId xmlns:a16="http://schemas.microsoft.com/office/drawing/2014/main" id="{00000000-0008-0000-00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51</xdr:row>
          <xdr:rowOff>0</xdr:rowOff>
        </xdr:from>
        <xdr:to>
          <xdr:col>10</xdr:col>
          <xdr:colOff>104775</xdr:colOff>
          <xdr:row>52</xdr:row>
          <xdr:rowOff>180975</xdr:rowOff>
        </xdr:to>
        <xdr:sp macro="" textlink="">
          <xdr:nvSpPr>
            <xdr:cNvPr id="36884" name="Check Box 20" hidden="1">
              <a:extLst>
                <a:ext uri="{63B3BB69-23CF-44E3-9099-C40C66FF867C}">
                  <a14:compatExt spid="_x0000_s36884"/>
                </a:ext>
                <a:ext uri="{FF2B5EF4-FFF2-40B4-BE49-F238E27FC236}">
                  <a16:creationId xmlns:a16="http://schemas.microsoft.com/office/drawing/2014/main" id="{00000000-0008-0000-0000-00001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51</xdr:row>
          <xdr:rowOff>0</xdr:rowOff>
        </xdr:from>
        <xdr:to>
          <xdr:col>10</xdr:col>
          <xdr:colOff>104775</xdr:colOff>
          <xdr:row>52</xdr:row>
          <xdr:rowOff>180975</xdr:rowOff>
        </xdr:to>
        <xdr:sp macro="" textlink="">
          <xdr:nvSpPr>
            <xdr:cNvPr id="36885" name="Check Box 21" hidden="1">
              <a:extLst>
                <a:ext uri="{63B3BB69-23CF-44E3-9099-C40C66FF867C}">
                  <a14:compatExt spid="_x0000_s36885"/>
                </a:ext>
                <a:ext uri="{FF2B5EF4-FFF2-40B4-BE49-F238E27FC236}">
                  <a16:creationId xmlns:a16="http://schemas.microsoft.com/office/drawing/2014/main" id="{00000000-0008-0000-0000-00001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53</xdr:row>
          <xdr:rowOff>0</xdr:rowOff>
        </xdr:from>
        <xdr:to>
          <xdr:col>10</xdr:col>
          <xdr:colOff>104775</xdr:colOff>
          <xdr:row>54</xdr:row>
          <xdr:rowOff>180975</xdr:rowOff>
        </xdr:to>
        <xdr:sp macro="" textlink="">
          <xdr:nvSpPr>
            <xdr:cNvPr id="36886" name="Check Box 22" hidden="1">
              <a:extLst>
                <a:ext uri="{63B3BB69-23CF-44E3-9099-C40C66FF867C}">
                  <a14:compatExt spid="_x0000_s36886"/>
                </a:ext>
                <a:ext uri="{FF2B5EF4-FFF2-40B4-BE49-F238E27FC236}">
                  <a16:creationId xmlns:a16="http://schemas.microsoft.com/office/drawing/2014/main" id="{00000000-0008-0000-0000-00001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55</xdr:row>
          <xdr:rowOff>0</xdr:rowOff>
        </xdr:from>
        <xdr:to>
          <xdr:col>10</xdr:col>
          <xdr:colOff>104775</xdr:colOff>
          <xdr:row>56</xdr:row>
          <xdr:rowOff>180975</xdr:rowOff>
        </xdr:to>
        <xdr:sp macro="" textlink="">
          <xdr:nvSpPr>
            <xdr:cNvPr id="36887" name="Check Box 23" hidden="1">
              <a:extLst>
                <a:ext uri="{63B3BB69-23CF-44E3-9099-C40C66FF867C}">
                  <a14:compatExt spid="_x0000_s36887"/>
                </a:ext>
                <a:ext uri="{FF2B5EF4-FFF2-40B4-BE49-F238E27FC236}">
                  <a16:creationId xmlns:a16="http://schemas.microsoft.com/office/drawing/2014/main" id="{00000000-0008-0000-0000-00001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67</xdr:row>
          <xdr:rowOff>0</xdr:rowOff>
        </xdr:from>
        <xdr:to>
          <xdr:col>10</xdr:col>
          <xdr:colOff>104775</xdr:colOff>
          <xdr:row>68</xdr:row>
          <xdr:rowOff>180975</xdr:rowOff>
        </xdr:to>
        <xdr:sp macro="" textlink="">
          <xdr:nvSpPr>
            <xdr:cNvPr id="36888" name="Check Box 24" hidden="1">
              <a:extLst>
                <a:ext uri="{63B3BB69-23CF-44E3-9099-C40C66FF867C}">
                  <a14:compatExt spid="_x0000_s36888"/>
                </a:ext>
                <a:ext uri="{FF2B5EF4-FFF2-40B4-BE49-F238E27FC236}">
                  <a16:creationId xmlns:a16="http://schemas.microsoft.com/office/drawing/2014/main" id="{00000000-0008-0000-0000-00001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69</xdr:row>
          <xdr:rowOff>0</xdr:rowOff>
        </xdr:from>
        <xdr:to>
          <xdr:col>10</xdr:col>
          <xdr:colOff>104775</xdr:colOff>
          <xdr:row>70</xdr:row>
          <xdr:rowOff>180975</xdr:rowOff>
        </xdr:to>
        <xdr:sp macro="" textlink="">
          <xdr:nvSpPr>
            <xdr:cNvPr id="36889" name="Check Box 25" hidden="1">
              <a:extLst>
                <a:ext uri="{63B3BB69-23CF-44E3-9099-C40C66FF867C}">
                  <a14:compatExt spid="_x0000_s36889"/>
                </a:ext>
                <a:ext uri="{FF2B5EF4-FFF2-40B4-BE49-F238E27FC236}">
                  <a16:creationId xmlns:a16="http://schemas.microsoft.com/office/drawing/2014/main" id="{00000000-0008-0000-0000-00001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57</xdr:row>
          <xdr:rowOff>0</xdr:rowOff>
        </xdr:from>
        <xdr:to>
          <xdr:col>26</xdr:col>
          <xdr:colOff>104775</xdr:colOff>
          <xdr:row>58</xdr:row>
          <xdr:rowOff>180975</xdr:rowOff>
        </xdr:to>
        <xdr:sp macro="" textlink="">
          <xdr:nvSpPr>
            <xdr:cNvPr id="36890" name="Check Box 26" hidden="1">
              <a:extLst>
                <a:ext uri="{63B3BB69-23CF-44E3-9099-C40C66FF867C}">
                  <a14:compatExt spid="_x0000_s36890"/>
                </a:ext>
                <a:ext uri="{FF2B5EF4-FFF2-40B4-BE49-F238E27FC236}">
                  <a16:creationId xmlns:a16="http://schemas.microsoft.com/office/drawing/2014/main" id="{00000000-0008-0000-0000-00001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59</xdr:row>
          <xdr:rowOff>0</xdr:rowOff>
        </xdr:from>
        <xdr:to>
          <xdr:col>26</xdr:col>
          <xdr:colOff>104775</xdr:colOff>
          <xdr:row>60</xdr:row>
          <xdr:rowOff>180975</xdr:rowOff>
        </xdr:to>
        <xdr:sp macro="" textlink="">
          <xdr:nvSpPr>
            <xdr:cNvPr id="36891" name="Check Box 27" hidden="1">
              <a:extLst>
                <a:ext uri="{63B3BB69-23CF-44E3-9099-C40C66FF867C}">
                  <a14:compatExt spid="_x0000_s36891"/>
                </a:ext>
                <a:ext uri="{FF2B5EF4-FFF2-40B4-BE49-F238E27FC236}">
                  <a16:creationId xmlns:a16="http://schemas.microsoft.com/office/drawing/2014/main" id="{00000000-0008-0000-0000-00001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61</xdr:row>
          <xdr:rowOff>0</xdr:rowOff>
        </xdr:from>
        <xdr:to>
          <xdr:col>26</xdr:col>
          <xdr:colOff>104775</xdr:colOff>
          <xdr:row>62</xdr:row>
          <xdr:rowOff>180975</xdr:rowOff>
        </xdr:to>
        <xdr:sp macro="" textlink="">
          <xdr:nvSpPr>
            <xdr:cNvPr id="36892" name="Check Box 28" hidden="1">
              <a:extLst>
                <a:ext uri="{63B3BB69-23CF-44E3-9099-C40C66FF867C}">
                  <a14:compatExt spid="_x0000_s36892"/>
                </a:ext>
                <a:ext uri="{FF2B5EF4-FFF2-40B4-BE49-F238E27FC236}">
                  <a16:creationId xmlns:a16="http://schemas.microsoft.com/office/drawing/2014/main" id="{00000000-0008-0000-0000-00001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63</xdr:row>
          <xdr:rowOff>0</xdr:rowOff>
        </xdr:from>
        <xdr:to>
          <xdr:col>26</xdr:col>
          <xdr:colOff>104775</xdr:colOff>
          <xdr:row>64</xdr:row>
          <xdr:rowOff>180975</xdr:rowOff>
        </xdr:to>
        <xdr:sp macro="" textlink="">
          <xdr:nvSpPr>
            <xdr:cNvPr id="36893" name="Check Box 29" hidden="1">
              <a:extLst>
                <a:ext uri="{63B3BB69-23CF-44E3-9099-C40C66FF867C}">
                  <a14:compatExt spid="_x0000_s36893"/>
                </a:ext>
                <a:ext uri="{FF2B5EF4-FFF2-40B4-BE49-F238E27FC236}">
                  <a16:creationId xmlns:a16="http://schemas.microsoft.com/office/drawing/2014/main" id="{00000000-0008-0000-0000-00001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67</xdr:row>
          <xdr:rowOff>0</xdr:rowOff>
        </xdr:from>
        <xdr:to>
          <xdr:col>18</xdr:col>
          <xdr:colOff>104775</xdr:colOff>
          <xdr:row>68</xdr:row>
          <xdr:rowOff>180975</xdr:rowOff>
        </xdr:to>
        <xdr:sp macro="" textlink="">
          <xdr:nvSpPr>
            <xdr:cNvPr id="36894" name="Check Box 30" hidden="1">
              <a:extLst>
                <a:ext uri="{63B3BB69-23CF-44E3-9099-C40C66FF867C}">
                  <a14:compatExt spid="_x0000_s36894"/>
                </a:ext>
                <a:ext uri="{FF2B5EF4-FFF2-40B4-BE49-F238E27FC236}">
                  <a16:creationId xmlns:a16="http://schemas.microsoft.com/office/drawing/2014/main" id="{00000000-0008-0000-0000-00001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69</xdr:row>
          <xdr:rowOff>0</xdr:rowOff>
        </xdr:from>
        <xdr:to>
          <xdr:col>18</xdr:col>
          <xdr:colOff>104775</xdr:colOff>
          <xdr:row>70</xdr:row>
          <xdr:rowOff>180975</xdr:rowOff>
        </xdr:to>
        <xdr:sp macro="" textlink="">
          <xdr:nvSpPr>
            <xdr:cNvPr id="36895" name="Check Box 31" hidden="1">
              <a:extLst>
                <a:ext uri="{63B3BB69-23CF-44E3-9099-C40C66FF867C}">
                  <a14:compatExt spid="_x0000_s36895"/>
                </a:ext>
                <a:ext uri="{FF2B5EF4-FFF2-40B4-BE49-F238E27FC236}">
                  <a16:creationId xmlns:a16="http://schemas.microsoft.com/office/drawing/2014/main" id="{00000000-0008-0000-0000-00001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71</xdr:row>
          <xdr:rowOff>0</xdr:rowOff>
        </xdr:from>
        <xdr:to>
          <xdr:col>18</xdr:col>
          <xdr:colOff>104775</xdr:colOff>
          <xdr:row>72</xdr:row>
          <xdr:rowOff>180975</xdr:rowOff>
        </xdr:to>
        <xdr:sp macro="" textlink="">
          <xdr:nvSpPr>
            <xdr:cNvPr id="36896" name="Check Box 32" hidden="1">
              <a:extLst>
                <a:ext uri="{63B3BB69-23CF-44E3-9099-C40C66FF867C}">
                  <a14:compatExt spid="_x0000_s36896"/>
                </a:ext>
                <a:ext uri="{FF2B5EF4-FFF2-40B4-BE49-F238E27FC236}">
                  <a16:creationId xmlns:a16="http://schemas.microsoft.com/office/drawing/2014/main" id="{00000000-0008-0000-0000-00002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49</xdr:row>
          <xdr:rowOff>0</xdr:rowOff>
        </xdr:from>
        <xdr:to>
          <xdr:col>26</xdr:col>
          <xdr:colOff>104775</xdr:colOff>
          <xdr:row>50</xdr:row>
          <xdr:rowOff>180975</xdr:rowOff>
        </xdr:to>
        <xdr:sp macro="" textlink="">
          <xdr:nvSpPr>
            <xdr:cNvPr id="36897" name="Check Box 33" hidden="1">
              <a:extLst>
                <a:ext uri="{63B3BB69-23CF-44E3-9099-C40C66FF867C}">
                  <a14:compatExt spid="_x0000_s36897"/>
                </a:ext>
                <a:ext uri="{FF2B5EF4-FFF2-40B4-BE49-F238E27FC236}">
                  <a16:creationId xmlns:a16="http://schemas.microsoft.com/office/drawing/2014/main" id="{00000000-0008-0000-0000-00002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51</xdr:row>
          <xdr:rowOff>0</xdr:rowOff>
        </xdr:from>
        <xdr:to>
          <xdr:col>26</xdr:col>
          <xdr:colOff>104775</xdr:colOff>
          <xdr:row>52</xdr:row>
          <xdr:rowOff>180975</xdr:rowOff>
        </xdr:to>
        <xdr:sp macro="" textlink="">
          <xdr:nvSpPr>
            <xdr:cNvPr id="36898" name="Check Box 34" hidden="1">
              <a:extLst>
                <a:ext uri="{63B3BB69-23CF-44E3-9099-C40C66FF867C}">
                  <a14:compatExt spid="_x0000_s36898"/>
                </a:ext>
                <a:ext uri="{FF2B5EF4-FFF2-40B4-BE49-F238E27FC236}">
                  <a16:creationId xmlns:a16="http://schemas.microsoft.com/office/drawing/2014/main" id="{00000000-0008-0000-0000-00002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53</xdr:row>
          <xdr:rowOff>0</xdr:rowOff>
        </xdr:from>
        <xdr:to>
          <xdr:col>26</xdr:col>
          <xdr:colOff>104775</xdr:colOff>
          <xdr:row>54</xdr:row>
          <xdr:rowOff>180975</xdr:rowOff>
        </xdr:to>
        <xdr:sp macro="" textlink="">
          <xdr:nvSpPr>
            <xdr:cNvPr id="36899" name="Check Box 35" hidden="1">
              <a:extLst>
                <a:ext uri="{63B3BB69-23CF-44E3-9099-C40C66FF867C}">
                  <a14:compatExt spid="_x0000_s36899"/>
                </a:ext>
                <a:ext uri="{FF2B5EF4-FFF2-40B4-BE49-F238E27FC236}">
                  <a16:creationId xmlns:a16="http://schemas.microsoft.com/office/drawing/2014/main" id="{00000000-0008-0000-0000-00002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55</xdr:row>
          <xdr:rowOff>0</xdr:rowOff>
        </xdr:from>
        <xdr:to>
          <xdr:col>26</xdr:col>
          <xdr:colOff>104775</xdr:colOff>
          <xdr:row>56</xdr:row>
          <xdr:rowOff>180975</xdr:rowOff>
        </xdr:to>
        <xdr:sp macro="" textlink="">
          <xdr:nvSpPr>
            <xdr:cNvPr id="36900" name="Check Box 36" hidden="1">
              <a:extLst>
                <a:ext uri="{63B3BB69-23CF-44E3-9099-C40C66FF867C}">
                  <a14:compatExt spid="_x0000_s36900"/>
                </a:ext>
                <a:ext uri="{FF2B5EF4-FFF2-40B4-BE49-F238E27FC236}">
                  <a16:creationId xmlns:a16="http://schemas.microsoft.com/office/drawing/2014/main" id="{00000000-0008-0000-0000-00002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67</xdr:row>
          <xdr:rowOff>0</xdr:rowOff>
        </xdr:from>
        <xdr:to>
          <xdr:col>26</xdr:col>
          <xdr:colOff>104775</xdr:colOff>
          <xdr:row>68</xdr:row>
          <xdr:rowOff>180975</xdr:rowOff>
        </xdr:to>
        <xdr:sp macro="" textlink="">
          <xdr:nvSpPr>
            <xdr:cNvPr id="36901" name="Check Box 37" hidden="1">
              <a:extLst>
                <a:ext uri="{63B3BB69-23CF-44E3-9099-C40C66FF867C}">
                  <a14:compatExt spid="_x0000_s36901"/>
                </a:ext>
                <a:ext uri="{FF2B5EF4-FFF2-40B4-BE49-F238E27FC236}">
                  <a16:creationId xmlns:a16="http://schemas.microsoft.com/office/drawing/2014/main" id="{00000000-0008-0000-0000-00002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69</xdr:row>
          <xdr:rowOff>0</xdr:rowOff>
        </xdr:from>
        <xdr:to>
          <xdr:col>26</xdr:col>
          <xdr:colOff>104775</xdr:colOff>
          <xdr:row>70</xdr:row>
          <xdr:rowOff>180975</xdr:rowOff>
        </xdr:to>
        <xdr:sp macro="" textlink="">
          <xdr:nvSpPr>
            <xdr:cNvPr id="36902" name="Check Box 38" hidden="1">
              <a:extLst>
                <a:ext uri="{63B3BB69-23CF-44E3-9099-C40C66FF867C}">
                  <a14:compatExt spid="_x0000_s36902"/>
                </a:ext>
                <a:ext uri="{FF2B5EF4-FFF2-40B4-BE49-F238E27FC236}">
                  <a16:creationId xmlns:a16="http://schemas.microsoft.com/office/drawing/2014/main" id="{00000000-0008-0000-0000-00002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71</xdr:row>
          <xdr:rowOff>0</xdr:rowOff>
        </xdr:from>
        <xdr:to>
          <xdr:col>26</xdr:col>
          <xdr:colOff>104775</xdr:colOff>
          <xdr:row>72</xdr:row>
          <xdr:rowOff>180975</xdr:rowOff>
        </xdr:to>
        <xdr:sp macro="" textlink="">
          <xdr:nvSpPr>
            <xdr:cNvPr id="36903" name="Check Box 39" hidden="1">
              <a:extLst>
                <a:ext uri="{63B3BB69-23CF-44E3-9099-C40C66FF867C}">
                  <a14:compatExt spid="_x0000_s36903"/>
                </a:ext>
                <a:ext uri="{FF2B5EF4-FFF2-40B4-BE49-F238E27FC236}">
                  <a16:creationId xmlns:a16="http://schemas.microsoft.com/office/drawing/2014/main" id="{00000000-0008-0000-0000-00002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69</xdr:row>
          <xdr:rowOff>0</xdr:rowOff>
        </xdr:from>
        <xdr:to>
          <xdr:col>34</xdr:col>
          <xdr:colOff>104775</xdr:colOff>
          <xdr:row>70</xdr:row>
          <xdr:rowOff>180975</xdr:rowOff>
        </xdr:to>
        <xdr:sp macro="" textlink="">
          <xdr:nvSpPr>
            <xdr:cNvPr id="36904" name="Check Box 40" hidden="1">
              <a:extLst>
                <a:ext uri="{63B3BB69-23CF-44E3-9099-C40C66FF867C}">
                  <a14:compatExt spid="_x0000_s36904"/>
                </a:ext>
                <a:ext uri="{FF2B5EF4-FFF2-40B4-BE49-F238E27FC236}">
                  <a16:creationId xmlns:a16="http://schemas.microsoft.com/office/drawing/2014/main" id="{00000000-0008-0000-0000-00002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71</xdr:row>
          <xdr:rowOff>0</xdr:rowOff>
        </xdr:from>
        <xdr:to>
          <xdr:col>10</xdr:col>
          <xdr:colOff>104775</xdr:colOff>
          <xdr:row>72</xdr:row>
          <xdr:rowOff>180975</xdr:rowOff>
        </xdr:to>
        <xdr:sp macro="" textlink="">
          <xdr:nvSpPr>
            <xdr:cNvPr id="36905" name="Check Box 41" hidden="1">
              <a:extLst>
                <a:ext uri="{63B3BB69-23CF-44E3-9099-C40C66FF867C}">
                  <a14:compatExt spid="_x0000_s36905"/>
                </a:ext>
                <a:ext uri="{FF2B5EF4-FFF2-40B4-BE49-F238E27FC236}">
                  <a16:creationId xmlns:a16="http://schemas.microsoft.com/office/drawing/2014/main" id="{00000000-0008-0000-0000-00002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100</xdr:row>
          <xdr:rowOff>0</xdr:rowOff>
        </xdr:from>
        <xdr:to>
          <xdr:col>10</xdr:col>
          <xdr:colOff>104775</xdr:colOff>
          <xdr:row>101</xdr:row>
          <xdr:rowOff>180975</xdr:rowOff>
        </xdr:to>
        <xdr:sp macro="" textlink="">
          <xdr:nvSpPr>
            <xdr:cNvPr id="36906" name="Check Box 42" hidden="1">
              <a:extLst>
                <a:ext uri="{63B3BB69-23CF-44E3-9099-C40C66FF867C}">
                  <a14:compatExt spid="_x0000_s36906"/>
                </a:ext>
                <a:ext uri="{FF2B5EF4-FFF2-40B4-BE49-F238E27FC236}">
                  <a16:creationId xmlns:a16="http://schemas.microsoft.com/office/drawing/2014/main" id="{00000000-0008-0000-0000-00002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100</xdr:row>
          <xdr:rowOff>0</xdr:rowOff>
        </xdr:from>
        <xdr:to>
          <xdr:col>15</xdr:col>
          <xdr:colOff>104775</xdr:colOff>
          <xdr:row>101</xdr:row>
          <xdr:rowOff>180975</xdr:rowOff>
        </xdr:to>
        <xdr:sp macro="" textlink="">
          <xdr:nvSpPr>
            <xdr:cNvPr id="36907" name="Check Box 43" hidden="1">
              <a:extLst>
                <a:ext uri="{63B3BB69-23CF-44E3-9099-C40C66FF867C}">
                  <a14:compatExt spid="_x0000_s36907"/>
                </a:ext>
                <a:ext uri="{FF2B5EF4-FFF2-40B4-BE49-F238E27FC236}">
                  <a16:creationId xmlns:a16="http://schemas.microsoft.com/office/drawing/2014/main" id="{00000000-0008-0000-0000-00002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100</xdr:row>
          <xdr:rowOff>0</xdr:rowOff>
        </xdr:from>
        <xdr:to>
          <xdr:col>28</xdr:col>
          <xdr:colOff>104775</xdr:colOff>
          <xdr:row>101</xdr:row>
          <xdr:rowOff>180975</xdr:rowOff>
        </xdr:to>
        <xdr:sp macro="" textlink="">
          <xdr:nvSpPr>
            <xdr:cNvPr id="36908" name="Check Box 44" hidden="1">
              <a:extLst>
                <a:ext uri="{63B3BB69-23CF-44E3-9099-C40C66FF867C}">
                  <a14:compatExt spid="_x0000_s36908"/>
                </a:ext>
                <a:ext uri="{FF2B5EF4-FFF2-40B4-BE49-F238E27FC236}">
                  <a16:creationId xmlns:a16="http://schemas.microsoft.com/office/drawing/2014/main" id="{00000000-0008-0000-0000-00002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100</xdr:row>
          <xdr:rowOff>0</xdr:rowOff>
        </xdr:from>
        <xdr:to>
          <xdr:col>33</xdr:col>
          <xdr:colOff>104775</xdr:colOff>
          <xdr:row>101</xdr:row>
          <xdr:rowOff>180975</xdr:rowOff>
        </xdr:to>
        <xdr:sp macro="" textlink="">
          <xdr:nvSpPr>
            <xdr:cNvPr id="36909" name="Check Box 45" hidden="1">
              <a:extLst>
                <a:ext uri="{63B3BB69-23CF-44E3-9099-C40C66FF867C}">
                  <a14:compatExt spid="_x0000_s36909"/>
                </a:ext>
                <a:ext uri="{FF2B5EF4-FFF2-40B4-BE49-F238E27FC236}">
                  <a16:creationId xmlns:a16="http://schemas.microsoft.com/office/drawing/2014/main" id="{00000000-0008-0000-0000-00002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184</xdr:row>
          <xdr:rowOff>0</xdr:rowOff>
        </xdr:from>
        <xdr:to>
          <xdr:col>10</xdr:col>
          <xdr:colOff>104775</xdr:colOff>
          <xdr:row>185</xdr:row>
          <xdr:rowOff>180975</xdr:rowOff>
        </xdr:to>
        <xdr:sp macro="" textlink="">
          <xdr:nvSpPr>
            <xdr:cNvPr id="36910" name="Check Box 46" hidden="1">
              <a:extLst>
                <a:ext uri="{63B3BB69-23CF-44E3-9099-C40C66FF867C}">
                  <a14:compatExt spid="_x0000_s36910"/>
                </a:ext>
                <a:ext uri="{FF2B5EF4-FFF2-40B4-BE49-F238E27FC236}">
                  <a16:creationId xmlns:a16="http://schemas.microsoft.com/office/drawing/2014/main" id="{00000000-0008-0000-0000-00002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186</xdr:row>
          <xdr:rowOff>0</xdr:rowOff>
        </xdr:from>
        <xdr:to>
          <xdr:col>10</xdr:col>
          <xdr:colOff>104775</xdr:colOff>
          <xdr:row>187</xdr:row>
          <xdr:rowOff>180975</xdr:rowOff>
        </xdr:to>
        <xdr:sp macro="" textlink="">
          <xdr:nvSpPr>
            <xdr:cNvPr id="36911" name="Check Box 47" hidden="1">
              <a:extLst>
                <a:ext uri="{63B3BB69-23CF-44E3-9099-C40C66FF867C}">
                  <a14:compatExt spid="_x0000_s36911"/>
                </a:ext>
                <a:ext uri="{FF2B5EF4-FFF2-40B4-BE49-F238E27FC236}">
                  <a16:creationId xmlns:a16="http://schemas.microsoft.com/office/drawing/2014/main" id="{00000000-0008-0000-0000-00002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188</xdr:row>
          <xdr:rowOff>0</xdr:rowOff>
        </xdr:from>
        <xdr:to>
          <xdr:col>10</xdr:col>
          <xdr:colOff>104775</xdr:colOff>
          <xdr:row>189</xdr:row>
          <xdr:rowOff>180975</xdr:rowOff>
        </xdr:to>
        <xdr:sp macro="" textlink="">
          <xdr:nvSpPr>
            <xdr:cNvPr id="36912" name="Check Box 48" hidden="1">
              <a:extLst>
                <a:ext uri="{63B3BB69-23CF-44E3-9099-C40C66FF867C}">
                  <a14:compatExt spid="_x0000_s36912"/>
                </a:ext>
                <a:ext uri="{FF2B5EF4-FFF2-40B4-BE49-F238E27FC236}">
                  <a16:creationId xmlns:a16="http://schemas.microsoft.com/office/drawing/2014/main" id="{00000000-0008-0000-0000-00003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184</xdr:row>
          <xdr:rowOff>0</xdr:rowOff>
        </xdr:from>
        <xdr:to>
          <xdr:col>15</xdr:col>
          <xdr:colOff>104775</xdr:colOff>
          <xdr:row>185</xdr:row>
          <xdr:rowOff>180975</xdr:rowOff>
        </xdr:to>
        <xdr:sp macro="" textlink="">
          <xdr:nvSpPr>
            <xdr:cNvPr id="36913" name="Check Box 49" hidden="1">
              <a:extLst>
                <a:ext uri="{63B3BB69-23CF-44E3-9099-C40C66FF867C}">
                  <a14:compatExt spid="_x0000_s36913"/>
                </a:ext>
                <a:ext uri="{FF2B5EF4-FFF2-40B4-BE49-F238E27FC236}">
                  <a16:creationId xmlns:a16="http://schemas.microsoft.com/office/drawing/2014/main" id="{00000000-0008-0000-0000-00003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186</xdr:row>
          <xdr:rowOff>0</xdr:rowOff>
        </xdr:from>
        <xdr:to>
          <xdr:col>15</xdr:col>
          <xdr:colOff>104775</xdr:colOff>
          <xdr:row>187</xdr:row>
          <xdr:rowOff>180975</xdr:rowOff>
        </xdr:to>
        <xdr:sp macro="" textlink="">
          <xdr:nvSpPr>
            <xdr:cNvPr id="36914" name="Check Box 50" hidden="1">
              <a:extLst>
                <a:ext uri="{63B3BB69-23CF-44E3-9099-C40C66FF867C}">
                  <a14:compatExt spid="_x0000_s36914"/>
                </a:ext>
                <a:ext uri="{FF2B5EF4-FFF2-40B4-BE49-F238E27FC236}">
                  <a16:creationId xmlns:a16="http://schemas.microsoft.com/office/drawing/2014/main" id="{00000000-0008-0000-0000-00003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188</xdr:row>
          <xdr:rowOff>0</xdr:rowOff>
        </xdr:from>
        <xdr:to>
          <xdr:col>15</xdr:col>
          <xdr:colOff>104775</xdr:colOff>
          <xdr:row>189</xdr:row>
          <xdr:rowOff>180975</xdr:rowOff>
        </xdr:to>
        <xdr:sp macro="" textlink="">
          <xdr:nvSpPr>
            <xdr:cNvPr id="36915" name="Check Box 51" hidden="1">
              <a:extLst>
                <a:ext uri="{63B3BB69-23CF-44E3-9099-C40C66FF867C}">
                  <a14:compatExt spid="_x0000_s36915"/>
                </a:ext>
                <a:ext uri="{FF2B5EF4-FFF2-40B4-BE49-F238E27FC236}">
                  <a16:creationId xmlns:a16="http://schemas.microsoft.com/office/drawing/2014/main" id="{00000000-0008-0000-0000-00003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194</xdr:row>
          <xdr:rowOff>0</xdr:rowOff>
        </xdr:from>
        <xdr:to>
          <xdr:col>2</xdr:col>
          <xdr:colOff>104775</xdr:colOff>
          <xdr:row>195</xdr:row>
          <xdr:rowOff>180975</xdr:rowOff>
        </xdr:to>
        <xdr:sp macro="" textlink="">
          <xdr:nvSpPr>
            <xdr:cNvPr id="36916" name="Check Box 52" hidden="1">
              <a:extLst>
                <a:ext uri="{63B3BB69-23CF-44E3-9099-C40C66FF867C}">
                  <a14:compatExt spid="_x0000_s36916"/>
                </a:ext>
                <a:ext uri="{FF2B5EF4-FFF2-40B4-BE49-F238E27FC236}">
                  <a16:creationId xmlns:a16="http://schemas.microsoft.com/office/drawing/2014/main" id="{00000000-0008-0000-0000-00003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194</xdr:row>
          <xdr:rowOff>0</xdr:rowOff>
        </xdr:from>
        <xdr:to>
          <xdr:col>10</xdr:col>
          <xdr:colOff>104775</xdr:colOff>
          <xdr:row>195</xdr:row>
          <xdr:rowOff>180975</xdr:rowOff>
        </xdr:to>
        <xdr:sp macro="" textlink="">
          <xdr:nvSpPr>
            <xdr:cNvPr id="36917" name="Check Box 53" hidden="1">
              <a:extLst>
                <a:ext uri="{63B3BB69-23CF-44E3-9099-C40C66FF867C}">
                  <a14:compatExt spid="_x0000_s36917"/>
                </a:ext>
                <a:ext uri="{FF2B5EF4-FFF2-40B4-BE49-F238E27FC236}">
                  <a16:creationId xmlns:a16="http://schemas.microsoft.com/office/drawing/2014/main" id="{00000000-0008-0000-0000-00003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194</xdr:row>
          <xdr:rowOff>0</xdr:rowOff>
        </xdr:from>
        <xdr:to>
          <xdr:col>18</xdr:col>
          <xdr:colOff>104775</xdr:colOff>
          <xdr:row>195</xdr:row>
          <xdr:rowOff>180975</xdr:rowOff>
        </xdr:to>
        <xdr:sp macro="" textlink="">
          <xdr:nvSpPr>
            <xdr:cNvPr id="36918" name="Check Box 54" hidden="1">
              <a:extLst>
                <a:ext uri="{63B3BB69-23CF-44E3-9099-C40C66FF867C}">
                  <a14:compatExt spid="_x0000_s36918"/>
                </a:ext>
                <a:ext uri="{FF2B5EF4-FFF2-40B4-BE49-F238E27FC236}">
                  <a16:creationId xmlns:a16="http://schemas.microsoft.com/office/drawing/2014/main" id="{00000000-0008-0000-0000-00003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194</xdr:row>
          <xdr:rowOff>0</xdr:rowOff>
        </xdr:from>
        <xdr:to>
          <xdr:col>26</xdr:col>
          <xdr:colOff>104775</xdr:colOff>
          <xdr:row>195</xdr:row>
          <xdr:rowOff>180975</xdr:rowOff>
        </xdr:to>
        <xdr:sp macro="" textlink="">
          <xdr:nvSpPr>
            <xdr:cNvPr id="36919" name="Check Box 55" hidden="1">
              <a:extLst>
                <a:ext uri="{63B3BB69-23CF-44E3-9099-C40C66FF867C}">
                  <a14:compatExt spid="_x0000_s36919"/>
                </a:ext>
                <a:ext uri="{FF2B5EF4-FFF2-40B4-BE49-F238E27FC236}">
                  <a16:creationId xmlns:a16="http://schemas.microsoft.com/office/drawing/2014/main" id="{00000000-0008-0000-0000-00003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194</xdr:row>
          <xdr:rowOff>0</xdr:rowOff>
        </xdr:from>
        <xdr:to>
          <xdr:col>34</xdr:col>
          <xdr:colOff>104775</xdr:colOff>
          <xdr:row>195</xdr:row>
          <xdr:rowOff>180975</xdr:rowOff>
        </xdr:to>
        <xdr:sp macro="" textlink="">
          <xdr:nvSpPr>
            <xdr:cNvPr id="36920" name="Check Box 56" hidden="1">
              <a:extLst>
                <a:ext uri="{63B3BB69-23CF-44E3-9099-C40C66FF867C}">
                  <a14:compatExt spid="_x0000_s36920"/>
                </a:ext>
                <a:ext uri="{FF2B5EF4-FFF2-40B4-BE49-F238E27FC236}">
                  <a16:creationId xmlns:a16="http://schemas.microsoft.com/office/drawing/2014/main" id="{00000000-0008-0000-0000-00003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200</xdr:row>
          <xdr:rowOff>0</xdr:rowOff>
        </xdr:from>
        <xdr:to>
          <xdr:col>7</xdr:col>
          <xdr:colOff>104775</xdr:colOff>
          <xdr:row>200</xdr:row>
          <xdr:rowOff>371475</xdr:rowOff>
        </xdr:to>
        <xdr:sp macro="" textlink="">
          <xdr:nvSpPr>
            <xdr:cNvPr id="36921" name="Check Box 57" hidden="1">
              <a:extLst>
                <a:ext uri="{63B3BB69-23CF-44E3-9099-C40C66FF867C}">
                  <a14:compatExt spid="_x0000_s36921"/>
                </a:ext>
                <a:ext uri="{FF2B5EF4-FFF2-40B4-BE49-F238E27FC236}">
                  <a16:creationId xmlns:a16="http://schemas.microsoft.com/office/drawing/2014/main" id="{00000000-0008-0000-0000-00003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201</xdr:row>
          <xdr:rowOff>0</xdr:rowOff>
        </xdr:from>
        <xdr:to>
          <xdr:col>7</xdr:col>
          <xdr:colOff>104775</xdr:colOff>
          <xdr:row>201</xdr:row>
          <xdr:rowOff>371475</xdr:rowOff>
        </xdr:to>
        <xdr:sp macro="" textlink="">
          <xdr:nvSpPr>
            <xdr:cNvPr id="36922" name="Check Box 58" hidden="1">
              <a:extLst>
                <a:ext uri="{63B3BB69-23CF-44E3-9099-C40C66FF867C}">
                  <a14:compatExt spid="_x0000_s36922"/>
                </a:ext>
                <a:ext uri="{FF2B5EF4-FFF2-40B4-BE49-F238E27FC236}">
                  <a16:creationId xmlns:a16="http://schemas.microsoft.com/office/drawing/2014/main" id="{00000000-0008-0000-0000-00003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202</xdr:row>
          <xdr:rowOff>0</xdr:rowOff>
        </xdr:from>
        <xdr:to>
          <xdr:col>7</xdr:col>
          <xdr:colOff>104775</xdr:colOff>
          <xdr:row>203</xdr:row>
          <xdr:rowOff>9525</xdr:rowOff>
        </xdr:to>
        <xdr:sp macro="" textlink="">
          <xdr:nvSpPr>
            <xdr:cNvPr id="36923" name="Check Box 59" hidden="1">
              <a:extLst>
                <a:ext uri="{63B3BB69-23CF-44E3-9099-C40C66FF867C}">
                  <a14:compatExt spid="_x0000_s36923"/>
                </a:ext>
                <a:ext uri="{FF2B5EF4-FFF2-40B4-BE49-F238E27FC236}">
                  <a16:creationId xmlns:a16="http://schemas.microsoft.com/office/drawing/2014/main" id="{00000000-0008-0000-0000-00003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203</xdr:row>
          <xdr:rowOff>0</xdr:rowOff>
        </xdr:from>
        <xdr:to>
          <xdr:col>7</xdr:col>
          <xdr:colOff>104775</xdr:colOff>
          <xdr:row>204</xdr:row>
          <xdr:rowOff>9525</xdr:rowOff>
        </xdr:to>
        <xdr:sp macro="" textlink="">
          <xdr:nvSpPr>
            <xdr:cNvPr id="36924" name="Check Box 60" hidden="1">
              <a:extLst>
                <a:ext uri="{63B3BB69-23CF-44E3-9099-C40C66FF867C}">
                  <a14:compatExt spid="_x0000_s36924"/>
                </a:ext>
                <a:ext uri="{FF2B5EF4-FFF2-40B4-BE49-F238E27FC236}">
                  <a16:creationId xmlns:a16="http://schemas.microsoft.com/office/drawing/2014/main" id="{00000000-0008-0000-0000-00003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204</xdr:row>
          <xdr:rowOff>0</xdr:rowOff>
        </xdr:from>
        <xdr:to>
          <xdr:col>7</xdr:col>
          <xdr:colOff>104775</xdr:colOff>
          <xdr:row>205</xdr:row>
          <xdr:rowOff>9525</xdr:rowOff>
        </xdr:to>
        <xdr:sp macro="" textlink="">
          <xdr:nvSpPr>
            <xdr:cNvPr id="36925" name="Check Box 61" hidden="1">
              <a:extLst>
                <a:ext uri="{63B3BB69-23CF-44E3-9099-C40C66FF867C}">
                  <a14:compatExt spid="_x0000_s36925"/>
                </a:ext>
                <a:ext uri="{FF2B5EF4-FFF2-40B4-BE49-F238E27FC236}">
                  <a16:creationId xmlns:a16="http://schemas.microsoft.com/office/drawing/2014/main" id="{00000000-0008-0000-0000-00003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205</xdr:row>
          <xdr:rowOff>0</xdr:rowOff>
        </xdr:from>
        <xdr:to>
          <xdr:col>7</xdr:col>
          <xdr:colOff>104775</xdr:colOff>
          <xdr:row>206</xdr:row>
          <xdr:rowOff>9525</xdr:rowOff>
        </xdr:to>
        <xdr:sp macro="" textlink="">
          <xdr:nvSpPr>
            <xdr:cNvPr id="36926" name="Check Box 62" hidden="1">
              <a:extLst>
                <a:ext uri="{63B3BB69-23CF-44E3-9099-C40C66FF867C}">
                  <a14:compatExt spid="_x0000_s36926"/>
                </a:ext>
                <a:ext uri="{FF2B5EF4-FFF2-40B4-BE49-F238E27FC236}">
                  <a16:creationId xmlns:a16="http://schemas.microsoft.com/office/drawing/2014/main" id="{00000000-0008-0000-0000-00003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206</xdr:row>
          <xdr:rowOff>0</xdr:rowOff>
        </xdr:from>
        <xdr:to>
          <xdr:col>7</xdr:col>
          <xdr:colOff>104775</xdr:colOff>
          <xdr:row>207</xdr:row>
          <xdr:rowOff>9525</xdr:rowOff>
        </xdr:to>
        <xdr:sp macro="" textlink="">
          <xdr:nvSpPr>
            <xdr:cNvPr id="36927" name="Check Box 63" hidden="1">
              <a:extLst>
                <a:ext uri="{63B3BB69-23CF-44E3-9099-C40C66FF867C}">
                  <a14:compatExt spid="_x0000_s36927"/>
                </a:ext>
                <a:ext uri="{FF2B5EF4-FFF2-40B4-BE49-F238E27FC236}">
                  <a16:creationId xmlns:a16="http://schemas.microsoft.com/office/drawing/2014/main" id="{00000000-0008-0000-0000-00003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207</xdr:row>
          <xdr:rowOff>0</xdr:rowOff>
        </xdr:from>
        <xdr:to>
          <xdr:col>7</xdr:col>
          <xdr:colOff>104775</xdr:colOff>
          <xdr:row>208</xdr:row>
          <xdr:rowOff>9525</xdr:rowOff>
        </xdr:to>
        <xdr:sp macro="" textlink="">
          <xdr:nvSpPr>
            <xdr:cNvPr id="36928" name="Check Box 64" hidden="1">
              <a:extLst>
                <a:ext uri="{63B3BB69-23CF-44E3-9099-C40C66FF867C}">
                  <a14:compatExt spid="_x0000_s36928"/>
                </a:ext>
                <a:ext uri="{FF2B5EF4-FFF2-40B4-BE49-F238E27FC236}">
                  <a16:creationId xmlns:a16="http://schemas.microsoft.com/office/drawing/2014/main" id="{00000000-0008-0000-0000-00004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208</xdr:row>
          <xdr:rowOff>0</xdr:rowOff>
        </xdr:from>
        <xdr:to>
          <xdr:col>7</xdr:col>
          <xdr:colOff>104775</xdr:colOff>
          <xdr:row>209</xdr:row>
          <xdr:rowOff>9525</xdr:rowOff>
        </xdr:to>
        <xdr:sp macro="" textlink="">
          <xdr:nvSpPr>
            <xdr:cNvPr id="36929" name="Check Box 65" hidden="1">
              <a:extLst>
                <a:ext uri="{63B3BB69-23CF-44E3-9099-C40C66FF867C}">
                  <a14:compatExt spid="_x0000_s36929"/>
                </a:ext>
                <a:ext uri="{FF2B5EF4-FFF2-40B4-BE49-F238E27FC236}">
                  <a16:creationId xmlns:a16="http://schemas.microsoft.com/office/drawing/2014/main" id="{00000000-0008-0000-0000-00004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209</xdr:row>
          <xdr:rowOff>0</xdr:rowOff>
        </xdr:from>
        <xdr:to>
          <xdr:col>7</xdr:col>
          <xdr:colOff>104775</xdr:colOff>
          <xdr:row>210</xdr:row>
          <xdr:rowOff>9525</xdr:rowOff>
        </xdr:to>
        <xdr:sp macro="" textlink="">
          <xdr:nvSpPr>
            <xdr:cNvPr id="36930" name="Check Box 66" hidden="1">
              <a:extLst>
                <a:ext uri="{63B3BB69-23CF-44E3-9099-C40C66FF867C}">
                  <a14:compatExt spid="_x0000_s36930"/>
                </a:ext>
                <a:ext uri="{FF2B5EF4-FFF2-40B4-BE49-F238E27FC236}">
                  <a16:creationId xmlns:a16="http://schemas.microsoft.com/office/drawing/2014/main" id="{00000000-0008-0000-0000-00004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210</xdr:row>
          <xdr:rowOff>0</xdr:rowOff>
        </xdr:from>
        <xdr:to>
          <xdr:col>7</xdr:col>
          <xdr:colOff>104775</xdr:colOff>
          <xdr:row>211</xdr:row>
          <xdr:rowOff>9525</xdr:rowOff>
        </xdr:to>
        <xdr:sp macro="" textlink="">
          <xdr:nvSpPr>
            <xdr:cNvPr id="36931" name="Check Box 67" hidden="1">
              <a:extLst>
                <a:ext uri="{63B3BB69-23CF-44E3-9099-C40C66FF867C}">
                  <a14:compatExt spid="_x0000_s36931"/>
                </a:ext>
                <a:ext uri="{FF2B5EF4-FFF2-40B4-BE49-F238E27FC236}">
                  <a16:creationId xmlns:a16="http://schemas.microsoft.com/office/drawing/2014/main" id="{00000000-0008-0000-0000-00004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211</xdr:row>
          <xdr:rowOff>0</xdr:rowOff>
        </xdr:from>
        <xdr:to>
          <xdr:col>7</xdr:col>
          <xdr:colOff>104775</xdr:colOff>
          <xdr:row>212</xdr:row>
          <xdr:rowOff>9525</xdr:rowOff>
        </xdr:to>
        <xdr:sp macro="" textlink="">
          <xdr:nvSpPr>
            <xdr:cNvPr id="36932" name="Check Box 68" hidden="1">
              <a:extLst>
                <a:ext uri="{63B3BB69-23CF-44E3-9099-C40C66FF867C}">
                  <a14:compatExt spid="_x0000_s36932"/>
                </a:ext>
                <a:ext uri="{FF2B5EF4-FFF2-40B4-BE49-F238E27FC236}">
                  <a16:creationId xmlns:a16="http://schemas.microsoft.com/office/drawing/2014/main" id="{00000000-0008-0000-0000-00004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212</xdr:row>
          <xdr:rowOff>0</xdr:rowOff>
        </xdr:from>
        <xdr:to>
          <xdr:col>7</xdr:col>
          <xdr:colOff>104775</xdr:colOff>
          <xdr:row>213</xdr:row>
          <xdr:rowOff>9525</xdr:rowOff>
        </xdr:to>
        <xdr:sp macro="" textlink="">
          <xdr:nvSpPr>
            <xdr:cNvPr id="36933" name="Check Box 69" hidden="1">
              <a:extLst>
                <a:ext uri="{63B3BB69-23CF-44E3-9099-C40C66FF867C}">
                  <a14:compatExt spid="_x0000_s36933"/>
                </a:ext>
                <a:ext uri="{FF2B5EF4-FFF2-40B4-BE49-F238E27FC236}">
                  <a16:creationId xmlns:a16="http://schemas.microsoft.com/office/drawing/2014/main" id="{00000000-0008-0000-0000-00004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214</xdr:row>
          <xdr:rowOff>0</xdr:rowOff>
        </xdr:from>
        <xdr:to>
          <xdr:col>7</xdr:col>
          <xdr:colOff>104775</xdr:colOff>
          <xdr:row>215</xdr:row>
          <xdr:rowOff>9525</xdr:rowOff>
        </xdr:to>
        <xdr:sp macro="" textlink="">
          <xdr:nvSpPr>
            <xdr:cNvPr id="36934" name="Check Box 70" hidden="1">
              <a:extLst>
                <a:ext uri="{63B3BB69-23CF-44E3-9099-C40C66FF867C}">
                  <a14:compatExt spid="_x0000_s36934"/>
                </a:ext>
                <a:ext uri="{FF2B5EF4-FFF2-40B4-BE49-F238E27FC236}">
                  <a16:creationId xmlns:a16="http://schemas.microsoft.com/office/drawing/2014/main" id="{00000000-0008-0000-0000-00004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215</xdr:row>
          <xdr:rowOff>0</xdr:rowOff>
        </xdr:from>
        <xdr:to>
          <xdr:col>7</xdr:col>
          <xdr:colOff>104775</xdr:colOff>
          <xdr:row>216</xdr:row>
          <xdr:rowOff>9525</xdr:rowOff>
        </xdr:to>
        <xdr:sp macro="" textlink="">
          <xdr:nvSpPr>
            <xdr:cNvPr id="36935" name="Check Box 71" hidden="1">
              <a:extLst>
                <a:ext uri="{63B3BB69-23CF-44E3-9099-C40C66FF867C}">
                  <a14:compatExt spid="_x0000_s36935"/>
                </a:ext>
                <a:ext uri="{FF2B5EF4-FFF2-40B4-BE49-F238E27FC236}">
                  <a16:creationId xmlns:a16="http://schemas.microsoft.com/office/drawing/2014/main" id="{00000000-0008-0000-0000-00004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216</xdr:row>
          <xdr:rowOff>0</xdr:rowOff>
        </xdr:from>
        <xdr:to>
          <xdr:col>7</xdr:col>
          <xdr:colOff>104775</xdr:colOff>
          <xdr:row>217</xdr:row>
          <xdr:rowOff>9525</xdr:rowOff>
        </xdr:to>
        <xdr:sp macro="" textlink="">
          <xdr:nvSpPr>
            <xdr:cNvPr id="36936" name="Check Box 72" hidden="1">
              <a:extLst>
                <a:ext uri="{63B3BB69-23CF-44E3-9099-C40C66FF867C}">
                  <a14:compatExt spid="_x0000_s36936"/>
                </a:ext>
                <a:ext uri="{FF2B5EF4-FFF2-40B4-BE49-F238E27FC236}">
                  <a16:creationId xmlns:a16="http://schemas.microsoft.com/office/drawing/2014/main" id="{00000000-0008-0000-0000-00004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217</xdr:row>
          <xdr:rowOff>0</xdr:rowOff>
        </xdr:from>
        <xdr:to>
          <xdr:col>7</xdr:col>
          <xdr:colOff>104775</xdr:colOff>
          <xdr:row>218</xdr:row>
          <xdr:rowOff>9525</xdr:rowOff>
        </xdr:to>
        <xdr:sp macro="" textlink="">
          <xdr:nvSpPr>
            <xdr:cNvPr id="36937" name="Check Box 73" hidden="1">
              <a:extLst>
                <a:ext uri="{63B3BB69-23CF-44E3-9099-C40C66FF867C}">
                  <a14:compatExt spid="_x0000_s36937"/>
                </a:ext>
                <a:ext uri="{FF2B5EF4-FFF2-40B4-BE49-F238E27FC236}">
                  <a16:creationId xmlns:a16="http://schemas.microsoft.com/office/drawing/2014/main" id="{00000000-0008-0000-0000-00004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218</xdr:row>
          <xdr:rowOff>0</xdr:rowOff>
        </xdr:from>
        <xdr:to>
          <xdr:col>7</xdr:col>
          <xdr:colOff>104775</xdr:colOff>
          <xdr:row>219</xdr:row>
          <xdr:rowOff>9525</xdr:rowOff>
        </xdr:to>
        <xdr:sp macro="" textlink="">
          <xdr:nvSpPr>
            <xdr:cNvPr id="36938" name="Check Box 74" hidden="1">
              <a:extLst>
                <a:ext uri="{63B3BB69-23CF-44E3-9099-C40C66FF867C}">
                  <a14:compatExt spid="_x0000_s36938"/>
                </a:ext>
                <a:ext uri="{FF2B5EF4-FFF2-40B4-BE49-F238E27FC236}">
                  <a16:creationId xmlns:a16="http://schemas.microsoft.com/office/drawing/2014/main" id="{00000000-0008-0000-0000-00004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219</xdr:row>
          <xdr:rowOff>0</xdr:rowOff>
        </xdr:from>
        <xdr:to>
          <xdr:col>7</xdr:col>
          <xdr:colOff>104775</xdr:colOff>
          <xdr:row>220</xdr:row>
          <xdr:rowOff>9525</xdr:rowOff>
        </xdr:to>
        <xdr:sp macro="" textlink="">
          <xdr:nvSpPr>
            <xdr:cNvPr id="36939" name="Check Box 75" hidden="1">
              <a:extLst>
                <a:ext uri="{63B3BB69-23CF-44E3-9099-C40C66FF867C}">
                  <a14:compatExt spid="_x0000_s36939"/>
                </a:ext>
                <a:ext uri="{FF2B5EF4-FFF2-40B4-BE49-F238E27FC236}">
                  <a16:creationId xmlns:a16="http://schemas.microsoft.com/office/drawing/2014/main" id="{00000000-0008-0000-0000-00004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213</xdr:row>
          <xdr:rowOff>0</xdr:rowOff>
        </xdr:from>
        <xdr:to>
          <xdr:col>7</xdr:col>
          <xdr:colOff>104775</xdr:colOff>
          <xdr:row>214</xdr:row>
          <xdr:rowOff>9525</xdr:rowOff>
        </xdr:to>
        <xdr:sp macro="" textlink="">
          <xdr:nvSpPr>
            <xdr:cNvPr id="36940" name="Check Box 76" hidden="1">
              <a:extLst>
                <a:ext uri="{63B3BB69-23CF-44E3-9099-C40C66FF867C}">
                  <a14:compatExt spid="_x0000_s36940"/>
                </a:ext>
                <a:ext uri="{FF2B5EF4-FFF2-40B4-BE49-F238E27FC236}">
                  <a16:creationId xmlns:a16="http://schemas.microsoft.com/office/drawing/2014/main" id="{00000000-0008-0000-0000-00004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259</xdr:row>
          <xdr:rowOff>28575</xdr:rowOff>
        </xdr:from>
        <xdr:to>
          <xdr:col>9</xdr:col>
          <xdr:colOff>85725</xdr:colOff>
          <xdr:row>262</xdr:row>
          <xdr:rowOff>0</xdr:rowOff>
        </xdr:to>
        <xdr:sp macro="" textlink="">
          <xdr:nvSpPr>
            <xdr:cNvPr id="36941" name="Check Box 77" hidden="1">
              <a:extLst>
                <a:ext uri="{63B3BB69-23CF-44E3-9099-C40C66FF867C}">
                  <a14:compatExt spid="_x0000_s36941"/>
                </a:ext>
                <a:ext uri="{FF2B5EF4-FFF2-40B4-BE49-F238E27FC236}">
                  <a16:creationId xmlns:a16="http://schemas.microsoft.com/office/drawing/2014/main" id="{00000000-0008-0000-0000-00004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259</xdr:row>
          <xdr:rowOff>28575</xdr:rowOff>
        </xdr:from>
        <xdr:to>
          <xdr:col>15</xdr:col>
          <xdr:colOff>104775</xdr:colOff>
          <xdr:row>262</xdr:row>
          <xdr:rowOff>0</xdr:rowOff>
        </xdr:to>
        <xdr:sp macro="" textlink="">
          <xdr:nvSpPr>
            <xdr:cNvPr id="36942" name="Check Box 78" hidden="1">
              <a:extLst>
                <a:ext uri="{63B3BB69-23CF-44E3-9099-C40C66FF867C}">
                  <a14:compatExt spid="_x0000_s36942"/>
                </a:ext>
                <a:ext uri="{FF2B5EF4-FFF2-40B4-BE49-F238E27FC236}">
                  <a16:creationId xmlns:a16="http://schemas.microsoft.com/office/drawing/2014/main" id="{00000000-0008-0000-0000-00004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262</xdr:row>
          <xdr:rowOff>9525</xdr:rowOff>
        </xdr:from>
        <xdr:to>
          <xdr:col>9</xdr:col>
          <xdr:colOff>85725</xdr:colOff>
          <xdr:row>263</xdr:row>
          <xdr:rowOff>180975</xdr:rowOff>
        </xdr:to>
        <xdr:sp macro="" textlink="">
          <xdr:nvSpPr>
            <xdr:cNvPr id="36943" name="Check Box 79" hidden="1">
              <a:extLst>
                <a:ext uri="{63B3BB69-23CF-44E3-9099-C40C66FF867C}">
                  <a14:compatExt spid="_x0000_s36943"/>
                </a:ext>
                <a:ext uri="{FF2B5EF4-FFF2-40B4-BE49-F238E27FC236}">
                  <a16:creationId xmlns:a16="http://schemas.microsoft.com/office/drawing/2014/main" id="{00000000-0008-0000-0000-00004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262</xdr:row>
          <xdr:rowOff>9525</xdr:rowOff>
        </xdr:from>
        <xdr:to>
          <xdr:col>17</xdr:col>
          <xdr:colOff>104775</xdr:colOff>
          <xdr:row>263</xdr:row>
          <xdr:rowOff>180975</xdr:rowOff>
        </xdr:to>
        <xdr:sp macro="" textlink="">
          <xdr:nvSpPr>
            <xdr:cNvPr id="36944" name="Check Box 80" hidden="1">
              <a:extLst>
                <a:ext uri="{63B3BB69-23CF-44E3-9099-C40C66FF867C}">
                  <a14:compatExt spid="_x0000_s36944"/>
                </a:ext>
                <a:ext uri="{FF2B5EF4-FFF2-40B4-BE49-F238E27FC236}">
                  <a16:creationId xmlns:a16="http://schemas.microsoft.com/office/drawing/2014/main" id="{00000000-0008-0000-0000-00005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268</xdr:row>
          <xdr:rowOff>9525</xdr:rowOff>
        </xdr:from>
        <xdr:to>
          <xdr:col>9</xdr:col>
          <xdr:colOff>85725</xdr:colOff>
          <xdr:row>270</xdr:row>
          <xdr:rowOff>28575</xdr:rowOff>
        </xdr:to>
        <xdr:sp macro="" textlink="">
          <xdr:nvSpPr>
            <xdr:cNvPr id="36945" name="Check Box 81" hidden="1">
              <a:extLst>
                <a:ext uri="{63B3BB69-23CF-44E3-9099-C40C66FF867C}">
                  <a14:compatExt spid="_x0000_s36945"/>
                </a:ext>
                <a:ext uri="{FF2B5EF4-FFF2-40B4-BE49-F238E27FC236}">
                  <a16:creationId xmlns:a16="http://schemas.microsoft.com/office/drawing/2014/main" id="{00000000-0008-0000-0000-00005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268</xdr:row>
          <xdr:rowOff>9525</xdr:rowOff>
        </xdr:from>
        <xdr:to>
          <xdr:col>17</xdr:col>
          <xdr:colOff>104775</xdr:colOff>
          <xdr:row>270</xdr:row>
          <xdr:rowOff>28575</xdr:rowOff>
        </xdr:to>
        <xdr:sp macro="" textlink="">
          <xdr:nvSpPr>
            <xdr:cNvPr id="36946" name="Check Box 82" hidden="1">
              <a:extLst>
                <a:ext uri="{63B3BB69-23CF-44E3-9099-C40C66FF867C}">
                  <a14:compatExt spid="_x0000_s36946"/>
                </a:ext>
                <a:ext uri="{FF2B5EF4-FFF2-40B4-BE49-F238E27FC236}">
                  <a16:creationId xmlns:a16="http://schemas.microsoft.com/office/drawing/2014/main" id="{00000000-0008-0000-0000-00005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268</xdr:row>
          <xdr:rowOff>9525</xdr:rowOff>
        </xdr:from>
        <xdr:to>
          <xdr:col>25</xdr:col>
          <xdr:colOff>104775</xdr:colOff>
          <xdr:row>270</xdr:row>
          <xdr:rowOff>28575</xdr:rowOff>
        </xdr:to>
        <xdr:sp macro="" textlink="">
          <xdr:nvSpPr>
            <xdr:cNvPr id="36947" name="Check Box 83" hidden="1">
              <a:extLst>
                <a:ext uri="{63B3BB69-23CF-44E3-9099-C40C66FF867C}">
                  <a14:compatExt spid="_x0000_s36947"/>
                </a:ext>
                <a:ext uri="{FF2B5EF4-FFF2-40B4-BE49-F238E27FC236}">
                  <a16:creationId xmlns:a16="http://schemas.microsoft.com/office/drawing/2014/main" id="{00000000-0008-0000-0000-00005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268</xdr:row>
          <xdr:rowOff>9525</xdr:rowOff>
        </xdr:from>
        <xdr:to>
          <xdr:col>33</xdr:col>
          <xdr:colOff>104775</xdr:colOff>
          <xdr:row>270</xdr:row>
          <xdr:rowOff>28575</xdr:rowOff>
        </xdr:to>
        <xdr:sp macro="" textlink="">
          <xdr:nvSpPr>
            <xdr:cNvPr id="36948" name="Check Box 84" hidden="1">
              <a:extLst>
                <a:ext uri="{63B3BB69-23CF-44E3-9099-C40C66FF867C}">
                  <a14:compatExt spid="_x0000_s36948"/>
                </a:ext>
                <a:ext uri="{FF2B5EF4-FFF2-40B4-BE49-F238E27FC236}">
                  <a16:creationId xmlns:a16="http://schemas.microsoft.com/office/drawing/2014/main" id="{00000000-0008-0000-0000-00005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259</xdr:row>
          <xdr:rowOff>28575</xdr:rowOff>
        </xdr:from>
        <xdr:to>
          <xdr:col>35</xdr:col>
          <xdr:colOff>104775</xdr:colOff>
          <xdr:row>262</xdr:row>
          <xdr:rowOff>0</xdr:rowOff>
        </xdr:to>
        <xdr:sp macro="" textlink="">
          <xdr:nvSpPr>
            <xdr:cNvPr id="36949" name="Check Box 85" hidden="1">
              <a:extLst>
                <a:ext uri="{63B3BB69-23CF-44E3-9099-C40C66FF867C}">
                  <a14:compatExt spid="_x0000_s36949"/>
                </a:ext>
                <a:ext uri="{FF2B5EF4-FFF2-40B4-BE49-F238E27FC236}">
                  <a16:creationId xmlns:a16="http://schemas.microsoft.com/office/drawing/2014/main" id="{00000000-0008-0000-0000-00005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274</xdr:row>
          <xdr:rowOff>9525</xdr:rowOff>
        </xdr:from>
        <xdr:to>
          <xdr:col>25</xdr:col>
          <xdr:colOff>104775</xdr:colOff>
          <xdr:row>275</xdr:row>
          <xdr:rowOff>180975</xdr:rowOff>
        </xdr:to>
        <xdr:sp macro="" textlink="">
          <xdr:nvSpPr>
            <xdr:cNvPr id="36950" name="Check Box 86" hidden="1">
              <a:extLst>
                <a:ext uri="{63B3BB69-23CF-44E3-9099-C40C66FF867C}">
                  <a14:compatExt spid="_x0000_s36950"/>
                </a:ext>
                <a:ext uri="{FF2B5EF4-FFF2-40B4-BE49-F238E27FC236}">
                  <a16:creationId xmlns:a16="http://schemas.microsoft.com/office/drawing/2014/main" id="{00000000-0008-0000-0000-00005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274</xdr:row>
          <xdr:rowOff>9525</xdr:rowOff>
        </xdr:from>
        <xdr:to>
          <xdr:col>33</xdr:col>
          <xdr:colOff>104775</xdr:colOff>
          <xdr:row>275</xdr:row>
          <xdr:rowOff>180975</xdr:rowOff>
        </xdr:to>
        <xdr:sp macro="" textlink="">
          <xdr:nvSpPr>
            <xdr:cNvPr id="36951" name="Check Box 87" hidden="1">
              <a:extLst>
                <a:ext uri="{63B3BB69-23CF-44E3-9099-C40C66FF867C}">
                  <a14:compatExt spid="_x0000_s36951"/>
                </a:ext>
                <a:ext uri="{FF2B5EF4-FFF2-40B4-BE49-F238E27FC236}">
                  <a16:creationId xmlns:a16="http://schemas.microsoft.com/office/drawing/2014/main" id="{00000000-0008-0000-0000-00005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24</xdr:row>
          <xdr:rowOff>180975</xdr:rowOff>
        </xdr:from>
        <xdr:to>
          <xdr:col>10</xdr:col>
          <xdr:colOff>85725</xdr:colOff>
          <xdr:row>25</xdr:row>
          <xdr:rowOff>371475</xdr:rowOff>
        </xdr:to>
        <xdr:sp macro="" textlink="">
          <xdr:nvSpPr>
            <xdr:cNvPr id="36952" name="Check Box 88" hidden="1">
              <a:extLst>
                <a:ext uri="{63B3BB69-23CF-44E3-9099-C40C66FF867C}">
                  <a14:compatExt spid="_x0000_s36952"/>
                </a:ext>
                <a:ext uri="{FF2B5EF4-FFF2-40B4-BE49-F238E27FC236}">
                  <a16:creationId xmlns:a16="http://schemas.microsoft.com/office/drawing/2014/main" id="{00000000-0008-0000-0000-00005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47</xdr:row>
          <xdr:rowOff>9525</xdr:rowOff>
        </xdr:from>
        <xdr:to>
          <xdr:col>10</xdr:col>
          <xdr:colOff>95250</xdr:colOff>
          <xdr:row>48</xdr:row>
          <xdr:rowOff>161925</xdr:rowOff>
        </xdr:to>
        <xdr:sp macro="" textlink="">
          <xdr:nvSpPr>
            <xdr:cNvPr id="36953" name="Check Box 89" hidden="1">
              <a:extLst>
                <a:ext uri="{63B3BB69-23CF-44E3-9099-C40C66FF867C}">
                  <a14:compatExt spid="_x0000_s36953"/>
                </a:ext>
                <a:ext uri="{FF2B5EF4-FFF2-40B4-BE49-F238E27FC236}">
                  <a16:creationId xmlns:a16="http://schemas.microsoft.com/office/drawing/2014/main" id="{00000000-0008-0000-0000-00005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47</xdr:row>
          <xdr:rowOff>19050</xdr:rowOff>
        </xdr:from>
        <xdr:to>
          <xdr:col>18</xdr:col>
          <xdr:colOff>95250</xdr:colOff>
          <xdr:row>49</xdr:row>
          <xdr:rowOff>0</xdr:rowOff>
        </xdr:to>
        <xdr:sp macro="" textlink="">
          <xdr:nvSpPr>
            <xdr:cNvPr id="36954" name="Check Box 90" hidden="1">
              <a:extLst>
                <a:ext uri="{63B3BB69-23CF-44E3-9099-C40C66FF867C}">
                  <a14:compatExt spid="_x0000_s36954"/>
                </a:ext>
                <a:ext uri="{FF2B5EF4-FFF2-40B4-BE49-F238E27FC236}">
                  <a16:creationId xmlns:a16="http://schemas.microsoft.com/office/drawing/2014/main" id="{00000000-0008-0000-0000-00005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57</xdr:row>
          <xdr:rowOff>0</xdr:rowOff>
        </xdr:from>
        <xdr:to>
          <xdr:col>10</xdr:col>
          <xdr:colOff>104775</xdr:colOff>
          <xdr:row>58</xdr:row>
          <xdr:rowOff>180975</xdr:rowOff>
        </xdr:to>
        <xdr:sp macro="" textlink="">
          <xdr:nvSpPr>
            <xdr:cNvPr id="36955" name="Check Box 91" hidden="1">
              <a:extLst>
                <a:ext uri="{63B3BB69-23CF-44E3-9099-C40C66FF867C}">
                  <a14:compatExt spid="_x0000_s36955"/>
                </a:ext>
                <a:ext uri="{FF2B5EF4-FFF2-40B4-BE49-F238E27FC236}">
                  <a16:creationId xmlns:a16="http://schemas.microsoft.com/office/drawing/2014/main" id="{00000000-0008-0000-0000-00005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59</xdr:row>
          <xdr:rowOff>0</xdr:rowOff>
        </xdr:from>
        <xdr:to>
          <xdr:col>10</xdr:col>
          <xdr:colOff>104775</xdr:colOff>
          <xdr:row>60</xdr:row>
          <xdr:rowOff>180975</xdr:rowOff>
        </xdr:to>
        <xdr:sp macro="" textlink="">
          <xdr:nvSpPr>
            <xdr:cNvPr id="36956" name="Check Box 92" hidden="1">
              <a:extLst>
                <a:ext uri="{63B3BB69-23CF-44E3-9099-C40C66FF867C}">
                  <a14:compatExt spid="_x0000_s36956"/>
                </a:ext>
                <a:ext uri="{FF2B5EF4-FFF2-40B4-BE49-F238E27FC236}">
                  <a16:creationId xmlns:a16="http://schemas.microsoft.com/office/drawing/2014/main" id="{00000000-0008-0000-0000-00005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59</xdr:row>
          <xdr:rowOff>0</xdr:rowOff>
        </xdr:from>
        <xdr:to>
          <xdr:col>10</xdr:col>
          <xdr:colOff>104775</xdr:colOff>
          <xdr:row>60</xdr:row>
          <xdr:rowOff>180975</xdr:rowOff>
        </xdr:to>
        <xdr:sp macro="" textlink="">
          <xdr:nvSpPr>
            <xdr:cNvPr id="36957" name="Check Box 93" hidden="1">
              <a:extLst>
                <a:ext uri="{63B3BB69-23CF-44E3-9099-C40C66FF867C}">
                  <a14:compatExt spid="_x0000_s36957"/>
                </a:ext>
                <a:ext uri="{FF2B5EF4-FFF2-40B4-BE49-F238E27FC236}">
                  <a16:creationId xmlns:a16="http://schemas.microsoft.com/office/drawing/2014/main" id="{00000000-0008-0000-0000-00005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61</xdr:row>
          <xdr:rowOff>0</xdr:rowOff>
        </xdr:from>
        <xdr:to>
          <xdr:col>10</xdr:col>
          <xdr:colOff>104775</xdr:colOff>
          <xdr:row>62</xdr:row>
          <xdr:rowOff>180975</xdr:rowOff>
        </xdr:to>
        <xdr:sp macro="" textlink="">
          <xdr:nvSpPr>
            <xdr:cNvPr id="36958" name="Check Box 94" hidden="1">
              <a:extLst>
                <a:ext uri="{63B3BB69-23CF-44E3-9099-C40C66FF867C}">
                  <a14:compatExt spid="_x0000_s36958"/>
                </a:ext>
                <a:ext uri="{FF2B5EF4-FFF2-40B4-BE49-F238E27FC236}">
                  <a16:creationId xmlns:a16="http://schemas.microsoft.com/office/drawing/2014/main" id="{00000000-0008-0000-0000-00005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63</xdr:row>
          <xdr:rowOff>0</xdr:rowOff>
        </xdr:from>
        <xdr:to>
          <xdr:col>10</xdr:col>
          <xdr:colOff>104775</xdr:colOff>
          <xdr:row>64</xdr:row>
          <xdr:rowOff>180975</xdr:rowOff>
        </xdr:to>
        <xdr:sp macro="" textlink="">
          <xdr:nvSpPr>
            <xdr:cNvPr id="36959" name="Check Box 95" hidden="1">
              <a:extLst>
                <a:ext uri="{63B3BB69-23CF-44E3-9099-C40C66FF867C}">
                  <a14:compatExt spid="_x0000_s36959"/>
                </a:ext>
                <a:ext uri="{FF2B5EF4-FFF2-40B4-BE49-F238E27FC236}">
                  <a16:creationId xmlns:a16="http://schemas.microsoft.com/office/drawing/2014/main" id="{00000000-0008-0000-0000-00005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248</xdr:row>
          <xdr:rowOff>9525</xdr:rowOff>
        </xdr:from>
        <xdr:to>
          <xdr:col>37</xdr:col>
          <xdr:colOff>9525</xdr:colOff>
          <xdr:row>249</xdr:row>
          <xdr:rowOff>9525</xdr:rowOff>
        </xdr:to>
        <xdr:sp macro="" textlink="">
          <xdr:nvSpPr>
            <xdr:cNvPr id="36960" name="Check Box 96" hidden="1">
              <a:extLst>
                <a:ext uri="{63B3BB69-23CF-44E3-9099-C40C66FF867C}">
                  <a14:compatExt spid="_x0000_s36960"/>
                </a:ext>
                <a:ext uri="{FF2B5EF4-FFF2-40B4-BE49-F238E27FC236}">
                  <a16:creationId xmlns:a16="http://schemas.microsoft.com/office/drawing/2014/main" id="{00000000-0008-0000-0000-00006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248</xdr:row>
          <xdr:rowOff>0</xdr:rowOff>
        </xdr:from>
        <xdr:to>
          <xdr:col>40</xdr:col>
          <xdr:colOff>9525</xdr:colOff>
          <xdr:row>249</xdr:row>
          <xdr:rowOff>0</xdr:rowOff>
        </xdr:to>
        <xdr:sp macro="" textlink="">
          <xdr:nvSpPr>
            <xdr:cNvPr id="36961" name="Check Box 97" hidden="1">
              <a:extLst>
                <a:ext uri="{63B3BB69-23CF-44E3-9099-C40C66FF867C}">
                  <a14:compatExt spid="_x0000_s36961"/>
                </a:ext>
                <a:ext uri="{FF2B5EF4-FFF2-40B4-BE49-F238E27FC236}">
                  <a16:creationId xmlns:a16="http://schemas.microsoft.com/office/drawing/2014/main" id="{00000000-0008-0000-0000-00006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249</xdr:row>
          <xdr:rowOff>9525</xdr:rowOff>
        </xdr:from>
        <xdr:to>
          <xdr:col>37</xdr:col>
          <xdr:colOff>9525</xdr:colOff>
          <xdr:row>250</xdr:row>
          <xdr:rowOff>9525</xdr:rowOff>
        </xdr:to>
        <xdr:sp macro="" textlink="">
          <xdr:nvSpPr>
            <xdr:cNvPr id="36962" name="Check Box 98" hidden="1">
              <a:extLst>
                <a:ext uri="{63B3BB69-23CF-44E3-9099-C40C66FF867C}">
                  <a14:compatExt spid="_x0000_s36962"/>
                </a:ext>
                <a:ext uri="{FF2B5EF4-FFF2-40B4-BE49-F238E27FC236}">
                  <a16:creationId xmlns:a16="http://schemas.microsoft.com/office/drawing/2014/main" id="{00000000-0008-0000-0000-00006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249</xdr:row>
          <xdr:rowOff>0</xdr:rowOff>
        </xdr:from>
        <xdr:to>
          <xdr:col>40</xdr:col>
          <xdr:colOff>9525</xdr:colOff>
          <xdr:row>250</xdr:row>
          <xdr:rowOff>0</xdr:rowOff>
        </xdr:to>
        <xdr:sp macro="" textlink="">
          <xdr:nvSpPr>
            <xdr:cNvPr id="36963" name="Check Box 99" hidden="1">
              <a:extLst>
                <a:ext uri="{63B3BB69-23CF-44E3-9099-C40C66FF867C}">
                  <a14:compatExt spid="_x0000_s36963"/>
                </a:ext>
                <a:ext uri="{FF2B5EF4-FFF2-40B4-BE49-F238E27FC236}">
                  <a16:creationId xmlns:a16="http://schemas.microsoft.com/office/drawing/2014/main" id="{00000000-0008-0000-0000-00006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250</xdr:row>
          <xdr:rowOff>9525</xdr:rowOff>
        </xdr:from>
        <xdr:to>
          <xdr:col>37</xdr:col>
          <xdr:colOff>9525</xdr:colOff>
          <xdr:row>251</xdr:row>
          <xdr:rowOff>9525</xdr:rowOff>
        </xdr:to>
        <xdr:sp macro="" textlink="">
          <xdr:nvSpPr>
            <xdr:cNvPr id="36964" name="Check Box 100" hidden="1">
              <a:extLst>
                <a:ext uri="{63B3BB69-23CF-44E3-9099-C40C66FF867C}">
                  <a14:compatExt spid="_x0000_s36964"/>
                </a:ext>
                <a:ext uri="{FF2B5EF4-FFF2-40B4-BE49-F238E27FC236}">
                  <a16:creationId xmlns:a16="http://schemas.microsoft.com/office/drawing/2014/main" id="{00000000-0008-0000-0000-00006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250</xdr:row>
          <xdr:rowOff>0</xdr:rowOff>
        </xdr:from>
        <xdr:to>
          <xdr:col>40</xdr:col>
          <xdr:colOff>9525</xdr:colOff>
          <xdr:row>251</xdr:row>
          <xdr:rowOff>0</xdr:rowOff>
        </xdr:to>
        <xdr:sp macro="" textlink="">
          <xdr:nvSpPr>
            <xdr:cNvPr id="36965" name="Check Box 101" hidden="1">
              <a:extLst>
                <a:ext uri="{63B3BB69-23CF-44E3-9099-C40C66FF867C}">
                  <a14:compatExt spid="_x0000_s36965"/>
                </a:ext>
                <a:ext uri="{FF2B5EF4-FFF2-40B4-BE49-F238E27FC236}">
                  <a16:creationId xmlns:a16="http://schemas.microsoft.com/office/drawing/2014/main" id="{00000000-0008-0000-0000-00006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264</xdr:row>
          <xdr:rowOff>9525</xdr:rowOff>
        </xdr:from>
        <xdr:to>
          <xdr:col>9</xdr:col>
          <xdr:colOff>85725</xdr:colOff>
          <xdr:row>265</xdr:row>
          <xdr:rowOff>180975</xdr:rowOff>
        </xdr:to>
        <xdr:sp macro="" textlink="">
          <xdr:nvSpPr>
            <xdr:cNvPr id="36966" name="Check Box 102" hidden="1">
              <a:extLst>
                <a:ext uri="{63B3BB69-23CF-44E3-9099-C40C66FF867C}">
                  <a14:compatExt spid="_x0000_s36966"/>
                </a:ext>
                <a:ext uri="{FF2B5EF4-FFF2-40B4-BE49-F238E27FC236}">
                  <a16:creationId xmlns:a16="http://schemas.microsoft.com/office/drawing/2014/main" id="{00000000-0008-0000-0000-00006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264</xdr:row>
          <xdr:rowOff>9525</xdr:rowOff>
        </xdr:from>
        <xdr:to>
          <xdr:col>17</xdr:col>
          <xdr:colOff>104775</xdr:colOff>
          <xdr:row>265</xdr:row>
          <xdr:rowOff>180975</xdr:rowOff>
        </xdr:to>
        <xdr:sp macro="" textlink="">
          <xdr:nvSpPr>
            <xdr:cNvPr id="36967" name="Check Box 103" hidden="1">
              <a:extLst>
                <a:ext uri="{63B3BB69-23CF-44E3-9099-C40C66FF867C}">
                  <a14:compatExt spid="_x0000_s36967"/>
                </a:ext>
                <a:ext uri="{FF2B5EF4-FFF2-40B4-BE49-F238E27FC236}">
                  <a16:creationId xmlns:a16="http://schemas.microsoft.com/office/drawing/2014/main" id="{00000000-0008-0000-0000-00006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266</xdr:row>
          <xdr:rowOff>9525</xdr:rowOff>
        </xdr:from>
        <xdr:to>
          <xdr:col>9</xdr:col>
          <xdr:colOff>85725</xdr:colOff>
          <xdr:row>267</xdr:row>
          <xdr:rowOff>180975</xdr:rowOff>
        </xdr:to>
        <xdr:sp macro="" textlink="">
          <xdr:nvSpPr>
            <xdr:cNvPr id="36968" name="Check Box 104" hidden="1">
              <a:extLst>
                <a:ext uri="{63B3BB69-23CF-44E3-9099-C40C66FF867C}">
                  <a14:compatExt spid="_x0000_s36968"/>
                </a:ext>
                <a:ext uri="{FF2B5EF4-FFF2-40B4-BE49-F238E27FC236}">
                  <a16:creationId xmlns:a16="http://schemas.microsoft.com/office/drawing/2014/main" id="{00000000-0008-0000-0000-00006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266</xdr:row>
          <xdr:rowOff>9525</xdr:rowOff>
        </xdr:from>
        <xdr:to>
          <xdr:col>17</xdr:col>
          <xdr:colOff>104775</xdr:colOff>
          <xdr:row>267</xdr:row>
          <xdr:rowOff>180975</xdr:rowOff>
        </xdr:to>
        <xdr:sp macro="" textlink="">
          <xdr:nvSpPr>
            <xdr:cNvPr id="36969" name="Check Box 105" hidden="1">
              <a:extLst>
                <a:ext uri="{63B3BB69-23CF-44E3-9099-C40C66FF867C}">
                  <a14:compatExt spid="_x0000_s36969"/>
                </a:ext>
                <a:ext uri="{FF2B5EF4-FFF2-40B4-BE49-F238E27FC236}">
                  <a16:creationId xmlns:a16="http://schemas.microsoft.com/office/drawing/2014/main" id="{00000000-0008-0000-0000-00006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8660</xdr:colOff>
      <xdr:row>79</xdr:row>
      <xdr:rowOff>138835</xdr:rowOff>
    </xdr:from>
    <xdr:to>
      <xdr:col>65</xdr:col>
      <xdr:colOff>148360</xdr:colOff>
      <xdr:row>82</xdr:row>
      <xdr:rowOff>86590</xdr:rowOff>
    </xdr:to>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7051387" y="17615767"/>
          <a:ext cx="3473450" cy="683778"/>
        </a:xfrm>
        <a:prstGeom prst="rect">
          <a:avLst/>
        </a:prstGeom>
        <a:solidFill>
          <a:srgbClr val="00B0F0"/>
        </a:solidFill>
        <a:ln w="2540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b="1">
              <a:solidFill>
                <a:schemeClr val="bg1"/>
              </a:solidFill>
            </a:rPr>
            <a:t>水色セルは、「（６）農業粗収入・売上等」から</a:t>
          </a:r>
          <a:r>
            <a:rPr kumimoji="1" lang="ja-JP" altLang="en-US" sz="1050" b="1" u="sng">
              <a:solidFill>
                <a:schemeClr val="bg1"/>
              </a:solidFill>
            </a:rPr>
            <a:t>自動転記</a:t>
          </a:r>
          <a:endParaRPr kumimoji="1" lang="en-US" altLang="ja-JP" sz="1050" b="1">
            <a:solidFill>
              <a:schemeClr val="bg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1">
              <a:solidFill>
                <a:schemeClr val="bg1"/>
              </a:solidFill>
              <a:effectLst/>
              <a:latin typeface="+mn-lt"/>
              <a:ea typeface="+mn-ea"/>
              <a:cs typeface="+mn-cs"/>
            </a:rPr>
            <a:t>※</a:t>
          </a:r>
          <a:r>
            <a:rPr kumimoji="1" lang="ja-JP" altLang="ja-JP" sz="1000" b="1">
              <a:solidFill>
                <a:schemeClr val="bg1"/>
              </a:solidFill>
              <a:effectLst/>
              <a:latin typeface="+mn-lt"/>
              <a:ea typeface="+mn-ea"/>
              <a:cs typeface="+mn-cs"/>
            </a:rPr>
            <a:t>提出時には本テキストボックスは削除してください</a:t>
          </a:r>
          <a:endParaRPr kumimoji="1" lang="ja-JP" altLang="en-US" sz="1050" b="1">
            <a:solidFill>
              <a:schemeClr val="bg1"/>
            </a:solidFill>
          </a:endParaRPr>
        </a:p>
      </xdr:txBody>
    </xdr:sp>
    <xdr:clientData/>
  </xdr:twoCellAnchor>
  <xdr:twoCellAnchor>
    <xdr:from>
      <xdr:col>43</xdr:col>
      <xdr:colOff>37128</xdr:colOff>
      <xdr:row>173</xdr:row>
      <xdr:rowOff>38683</xdr:rowOff>
    </xdr:from>
    <xdr:to>
      <xdr:col>63</xdr:col>
      <xdr:colOff>95443</xdr:colOff>
      <xdr:row>177</xdr:row>
      <xdr:rowOff>165230</xdr:rowOff>
    </xdr:to>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7200317" y="38955112"/>
          <a:ext cx="3362907" cy="942975"/>
        </a:xfrm>
        <a:prstGeom prst="rect">
          <a:avLst/>
        </a:prstGeom>
        <a:solidFill>
          <a:srgbClr val="00B0F0"/>
        </a:solidFill>
        <a:ln w="2540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b="1">
              <a:solidFill>
                <a:schemeClr val="bg1"/>
              </a:solidFill>
            </a:rPr>
            <a:t>水色セルは、共通の経営分析シート（</a:t>
          </a:r>
          <a:r>
            <a:rPr kumimoji="1" lang="en-US" altLang="ja-JP" sz="1050" b="1">
              <a:solidFill>
                <a:schemeClr val="bg1"/>
              </a:solidFill>
            </a:rPr>
            <a:t>【</a:t>
          </a:r>
          <a:r>
            <a:rPr kumimoji="1" lang="ja-JP" altLang="en-US" sz="1050" b="1">
              <a:solidFill>
                <a:schemeClr val="bg1"/>
              </a:solidFill>
            </a:rPr>
            <a:t>共</a:t>
          </a:r>
          <a:r>
            <a:rPr kumimoji="1" lang="en-US" altLang="ja-JP" sz="1050" b="1">
              <a:solidFill>
                <a:schemeClr val="bg1"/>
              </a:solidFill>
            </a:rPr>
            <a:t>】</a:t>
          </a:r>
          <a:r>
            <a:rPr kumimoji="1" lang="ja-JP" altLang="en-US" sz="1050" b="1">
              <a:solidFill>
                <a:schemeClr val="bg1"/>
              </a:solidFill>
            </a:rPr>
            <a:t>損益及び</a:t>
          </a:r>
          <a:r>
            <a:rPr kumimoji="1" lang="en-US" altLang="ja-JP" sz="1050" b="1">
              <a:solidFill>
                <a:schemeClr val="bg1"/>
              </a:solidFill>
            </a:rPr>
            <a:t>【</a:t>
          </a:r>
          <a:r>
            <a:rPr kumimoji="1" lang="ja-JP" altLang="en-US" sz="1050" b="1">
              <a:solidFill>
                <a:schemeClr val="bg1"/>
              </a:solidFill>
            </a:rPr>
            <a:t>共</a:t>
          </a:r>
          <a:r>
            <a:rPr kumimoji="1" lang="en-US" altLang="ja-JP" sz="1050" b="1">
              <a:solidFill>
                <a:schemeClr val="bg1"/>
              </a:solidFill>
            </a:rPr>
            <a:t>】</a:t>
          </a:r>
          <a:r>
            <a:rPr kumimoji="1" lang="ja-JP" altLang="en-US" sz="1050" b="1">
              <a:solidFill>
                <a:schemeClr val="bg1"/>
              </a:solidFill>
            </a:rPr>
            <a:t>生原）から</a:t>
          </a:r>
          <a:r>
            <a:rPr kumimoji="1" lang="ja-JP" altLang="en-US" sz="1050" b="1" u="sng">
              <a:solidFill>
                <a:schemeClr val="bg1"/>
              </a:solidFill>
            </a:rPr>
            <a:t>自動転記</a:t>
          </a:r>
          <a:endParaRPr kumimoji="1" lang="en-US" altLang="ja-JP" sz="1050" b="1" u="sng">
            <a:solidFill>
              <a:schemeClr val="bg1"/>
            </a:solidFill>
          </a:endParaRPr>
        </a:p>
        <a:p>
          <a:r>
            <a:rPr kumimoji="1" lang="en-US" altLang="ja-JP" sz="1000" b="1">
              <a:solidFill>
                <a:schemeClr val="bg1"/>
              </a:solidFill>
              <a:effectLst/>
              <a:latin typeface="+mn-lt"/>
              <a:ea typeface="+mn-ea"/>
              <a:cs typeface="+mn-cs"/>
            </a:rPr>
            <a:t>※</a:t>
          </a:r>
          <a:r>
            <a:rPr kumimoji="1" lang="ja-JP" altLang="ja-JP" sz="1000" b="1">
              <a:solidFill>
                <a:schemeClr val="bg1"/>
              </a:solidFill>
              <a:effectLst/>
              <a:latin typeface="+mn-lt"/>
              <a:ea typeface="+mn-ea"/>
              <a:cs typeface="+mn-cs"/>
            </a:rPr>
            <a:t>提出時には本テキストボックスは削除してください</a:t>
          </a:r>
          <a:endParaRPr lang="ja-JP" altLang="ja-JP" sz="900">
            <a:solidFill>
              <a:schemeClr val="bg1"/>
            </a:solidFill>
            <a:effectLst/>
          </a:endParaRPr>
        </a:p>
        <a:p>
          <a:endParaRPr kumimoji="1" lang="ja-JP" altLang="en-US" sz="1050" b="1">
            <a:solidFill>
              <a:schemeClr val="bg1"/>
            </a:solidFill>
          </a:endParaRPr>
        </a:p>
      </xdr:txBody>
    </xdr:sp>
    <xdr:clientData/>
  </xdr:twoCellAnchor>
  <xdr:twoCellAnchor>
    <xdr:from>
      <xdr:col>43</xdr:col>
      <xdr:colOff>82168</xdr:colOff>
      <xdr:row>7</xdr:row>
      <xdr:rowOff>156389</xdr:rowOff>
    </xdr:from>
    <xdr:to>
      <xdr:col>76</xdr:col>
      <xdr:colOff>48597</xdr:colOff>
      <xdr:row>12</xdr:row>
      <xdr:rowOff>58316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245357" y="1750369"/>
          <a:ext cx="5419005" cy="12432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① 経営分析のため、個人は水色、法人は青色の経営分析シートを決算書から</a:t>
          </a:r>
          <a:endParaRPr kumimoji="1" lang="en-US" altLang="ja-JP" sz="1100" b="1"/>
        </a:p>
        <a:p>
          <a:r>
            <a:rPr kumimoji="1" lang="ja-JP" altLang="en-US" sz="1100" b="1"/>
            <a:t>　転記してください。</a:t>
          </a:r>
          <a:endParaRPr kumimoji="1" lang="en-US" altLang="ja-JP" sz="1100" b="1"/>
        </a:p>
        <a:p>
          <a:endParaRPr kumimoji="1" lang="en-US" altLang="ja-JP" sz="1100" b="1"/>
        </a:p>
        <a:p>
          <a:r>
            <a:rPr kumimoji="1" lang="ja-JP" altLang="en-US" sz="1100" b="1"/>
            <a:t>② ①により、「（６）農業粗収入・売上等」の大部分など「水色のセル」は、経営</a:t>
          </a:r>
          <a:endParaRPr kumimoji="1" lang="en-US" altLang="ja-JP" sz="1100" b="1"/>
        </a:p>
        <a:p>
          <a:r>
            <a:rPr kumimoji="1" lang="ja-JP" altLang="en-US" sz="1100" b="1"/>
            <a:t>　分析シートから自動転記されます。</a:t>
          </a:r>
          <a:endParaRPr kumimoji="1" lang="en-US" altLang="ja-JP" sz="1100" b="1"/>
        </a:p>
        <a:p>
          <a:endParaRPr kumimoji="1" lang="en-US" altLang="ja-JP" sz="1100" b="1"/>
        </a:p>
        <a:p>
          <a:endParaRPr kumimoji="1" lang="ja-JP" altLang="en-US" sz="1100" b="1"/>
        </a:p>
      </xdr:txBody>
    </xdr:sp>
    <xdr:clientData/>
  </xdr:twoCellAnchor>
  <xdr:twoCellAnchor>
    <xdr:from>
      <xdr:col>25</xdr:col>
      <xdr:colOff>142875</xdr:colOff>
      <xdr:row>188</xdr:row>
      <xdr:rowOff>57150</xdr:rowOff>
    </xdr:from>
    <xdr:to>
      <xdr:col>27</xdr:col>
      <xdr:colOff>142875</xdr:colOff>
      <xdr:row>188</xdr:row>
      <xdr:rowOff>180975</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4248150" y="41567100"/>
          <a:ext cx="323850" cy="12382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142875</xdr:colOff>
      <xdr:row>186</xdr:row>
      <xdr:rowOff>57150</xdr:rowOff>
    </xdr:from>
    <xdr:to>
      <xdr:col>27</xdr:col>
      <xdr:colOff>142875</xdr:colOff>
      <xdr:row>186</xdr:row>
      <xdr:rowOff>180975</xdr:rowOff>
    </xdr:to>
    <xdr:sp macro="" textlink="">
      <xdr:nvSpPr>
        <xdr:cNvPr id="114" name="楕円 113">
          <a:extLst>
            <a:ext uri="{FF2B5EF4-FFF2-40B4-BE49-F238E27FC236}">
              <a16:creationId xmlns:a16="http://schemas.microsoft.com/office/drawing/2014/main" id="{00000000-0008-0000-0000-000072000000}"/>
            </a:ext>
          </a:extLst>
        </xdr:cNvPr>
        <xdr:cNvSpPr/>
      </xdr:nvSpPr>
      <xdr:spPr>
        <a:xfrm>
          <a:off x="4248150" y="41186100"/>
          <a:ext cx="323850" cy="12382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42</xdr:col>
      <xdr:colOff>55595</xdr:colOff>
      <xdr:row>142</xdr:row>
      <xdr:rowOff>74451</xdr:rowOff>
    </xdr:from>
    <xdr:to>
      <xdr:col>83</xdr:col>
      <xdr:colOff>18662</xdr:colOff>
      <xdr:row>146</xdr:row>
      <xdr:rowOff>7776</xdr:rowOff>
    </xdr:to>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7053554" y="32663558"/>
          <a:ext cx="6737480" cy="749754"/>
        </a:xfrm>
        <a:prstGeom prst="rect">
          <a:avLst/>
        </a:prstGeom>
        <a:solidFill>
          <a:srgbClr val="00B0F0"/>
        </a:solidFill>
        <a:ln w="2540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chemeClr val="bg1"/>
              </a:solidFill>
            </a:rPr>
            <a:t>「</a:t>
          </a:r>
          <a:r>
            <a:rPr kumimoji="1" lang="en-US" altLang="ja-JP" sz="1200" b="1">
              <a:solidFill>
                <a:schemeClr val="bg1"/>
              </a:solidFill>
            </a:rPr>
            <a:t>【</a:t>
          </a:r>
          <a:r>
            <a:rPr kumimoji="1" lang="ja-JP" altLang="en-US" sz="1200" b="1">
              <a:solidFill>
                <a:schemeClr val="bg1"/>
              </a:solidFill>
            </a:rPr>
            <a:t>共</a:t>
          </a:r>
          <a:r>
            <a:rPr kumimoji="1" lang="en-US" altLang="ja-JP" sz="1200" b="1">
              <a:solidFill>
                <a:schemeClr val="bg1"/>
              </a:solidFill>
            </a:rPr>
            <a:t>】</a:t>
          </a:r>
          <a:r>
            <a:rPr kumimoji="1" lang="ja-JP" altLang="en-US" sz="1200" b="1">
              <a:solidFill>
                <a:schemeClr val="bg1"/>
              </a:solidFill>
            </a:rPr>
            <a:t>個人</a:t>
          </a:r>
          <a:r>
            <a:rPr kumimoji="1" lang="en-US" altLang="ja-JP" sz="1200" b="1">
              <a:solidFill>
                <a:schemeClr val="bg1"/>
              </a:solidFill>
            </a:rPr>
            <a:t>_</a:t>
          </a:r>
          <a:r>
            <a:rPr kumimoji="1" lang="ja-JP" altLang="en-US" sz="1200" b="1">
              <a:solidFill>
                <a:schemeClr val="bg1"/>
              </a:solidFill>
            </a:rPr>
            <a:t>損益」のシート及び「</a:t>
          </a:r>
          <a:r>
            <a:rPr kumimoji="1" lang="en-US" altLang="ja-JP" sz="1200" b="1">
              <a:solidFill>
                <a:schemeClr val="bg1"/>
              </a:solidFill>
            </a:rPr>
            <a:t>【</a:t>
          </a:r>
          <a:r>
            <a:rPr kumimoji="1" lang="ja-JP" altLang="en-US" sz="1200" b="1">
              <a:solidFill>
                <a:schemeClr val="bg1"/>
              </a:solidFill>
            </a:rPr>
            <a:t>共</a:t>
          </a:r>
          <a:r>
            <a:rPr kumimoji="1" lang="en-US" altLang="ja-JP" sz="1200" b="1">
              <a:solidFill>
                <a:schemeClr val="bg1"/>
              </a:solidFill>
            </a:rPr>
            <a:t>】</a:t>
          </a:r>
          <a:r>
            <a:rPr kumimoji="1" lang="ja-JP" altLang="en-US" sz="1200" b="1">
              <a:solidFill>
                <a:schemeClr val="bg1"/>
              </a:solidFill>
            </a:rPr>
            <a:t>個人</a:t>
          </a:r>
          <a:r>
            <a:rPr kumimoji="1" lang="en-US" altLang="ja-JP" sz="1200" b="1">
              <a:solidFill>
                <a:schemeClr val="bg1"/>
              </a:solidFill>
            </a:rPr>
            <a:t>_</a:t>
          </a:r>
          <a:r>
            <a:rPr kumimoji="1" lang="ja-JP" altLang="en-US" sz="1200" b="1">
              <a:solidFill>
                <a:schemeClr val="bg1"/>
              </a:solidFill>
            </a:rPr>
            <a:t>貸借」のシートに、仮の数字（記載例）が</a:t>
          </a:r>
          <a:endParaRPr kumimoji="1" lang="en-US" altLang="ja-JP" sz="1200" b="1">
            <a:solidFill>
              <a:schemeClr val="bg1"/>
            </a:solidFill>
          </a:endParaRPr>
        </a:p>
        <a:p>
          <a:r>
            <a:rPr kumimoji="1" lang="ja-JP" altLang="en-US" sz="1200" b="1">
              <a:solidFill>
                <a:schemeClr val="bg1"/>
              </a:solidFill>
            </a:rPr>
            <a:t>入っているため、個人の場合は修正を、法人の場合は削除をお願いします。</a:t>
          </a:r>
          <a:endParaRPr kumimoji="1" lang="en-US" altLang="ja-JP" sz="1200" b="1">
            <a:solidFill>
              <a:schemeClr val="bg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1">
              <a:solidFill>
                <a:schemeClr val="bg1"/>
              </a:solidFill>
              <a:effectLst/>
              <a:latin typeface="+mn-lt"/>
              <a:ea typeface="+mn-ea"/>
              <a:cs typeface="+mn-cs"/>
            </a:rPr>
            <a:t>※</a:t>
          </a:r>
          <a:r>
            <a:rPr kumimoji="1" lang="ja-JP" altLang="ja-JP" sz="1050" b="1">
              <a:solidFill>
                <a:schemeClr val="bg1"/>
              </a:solidFill>
              <a:effectLst/>
              <a:latin typeface="+mn-lt"/>
              <a:ea typeface="+mn-ea"/>
              <a:cs typeface="+mn-cs"/>
            </a:rPr>
            <a:t>提出時には本テキストボックスは削除してください</a:t>
          </a:r>
          <a:endParaRPr lang="ja-JP" altLang="ja-JP" sz="1200">
            <a:solidFill>
              <a:schemeClr val="bg1"/>
            </a:solidFill>
            <a:effectLst/>
          </a:endParaRPr>
        </a:p>
        <a:p>
          <a:endParaRPr kumimoji="1" lang="ja-JP" altLang="en-US" sz="14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857250</xdr:colOff>
      <xdr:row>29</xdr:row>
      <xdr:rowOff>76200</xdr:rowOff>
    </xdr:from>
    <xdr:to>
      <xdr:col>8</xdr:col>
      <xdr:colOff>1123950</xdr:colOff>
      <xdr:row>33</xdr:row>
      <xdr:rowOff>95249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019300" y="6391275"/>
          <a:ext cx="7172325" cy="857249"/>
        </a:xfrm>
        <a:prstGeom prst="rect">
          <a:avLst/>
        </a:prstGeom>
        <a:solidFill>
          <a:srgbClr val="00B0F0"/>
        </a:solidFill>
        <a:ln w="2540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chemeClr val="bg1"/>
              </a:solidFill>
            </a:rPr>
            <a:t>「</a:t>
          </a:r>
          <a:r>
            <a:rPr kumimoji="1" lang="en-US" altLang="ja-JP" sz="1400" b="1">
              <a:solidFill>
                <a:schemeClr val="bg1"/>
              </a:solidFill>
            </a:rPr>
            <a:t>【</a:t>
          </a:r>
          <a:r>
            <a:rPr kumimoji="1" lang="ja-JP" altLang="en-US" sz="1400" b="1">
              <a:solidFill>
                <a:schemeClr val="bg1"/>
              </a:solidFill>
            </a:rPr>
            <a:t>共</a:t>
          </a:r>
          <a:r>
            <a:rPr kumimoji="1" lang="en-US" altLang="ja-JP" sz="1400" b="1">
              <a:solidFill>
                <a:schemeClr val="bg1"/>
              </a:solidFill>
            </a:rPr>
            <a:t>】</a:t>
          </a:r>
          <a:r>
            <a:rPr kumimoji="1" lang="ja-JP" altLang="en-US" sz="1400" b="1">
              <a:solidFill>
                <a:schemeClr val="bg1"/>
              </a:solidFill>
            </a:rPr>
            <a:t>個人</a:t>
          </a:r>
          <a:r>
            <a:rPr kumimoji="1" lang="en-US" altLang="ja-JP" sz="1400" b="1">
              <a:solidFill>
                <a:schemeClr val="bg1"/>
              </a:solidFill>
            </a:rPr>
            <a:t>_</a:t>
          </a:r>
          <a:r>
            <a:rPr kumimoji="1" lang="ja-JP" altLang="en-US" sz="1400" b="1">
              <a:solidFill>
                <a:schemeClr val="bg1"/>
              </a:solidFill>
            </a:rPr>
            <a:t>損益」のシート及び「</a:t>
          </a:r>
          <a:r>
            <a:rPr kumimoji="1" lang="en-US" altLang="ja-JP" sz="1400" b="1">
              <a:solidFill>
                <a:schemeClr val="bg1"/>
              </a:solidFill>
            </a:rPr>
            <a:t>【</a:t>
          </a:r>
          <a:r>
            <a:rPr kumimoji="1" lang="ja-JP" altLang="en-US" sz="1400" b="1">
              <a:solidFill>
                <a:schemeClr val="bg1"/>
              </a:solidFill>
            </a:rPr>
            <a:t>共</a:t>
          </a:r>
          <a:r>
            <a:rPr kumimoji="1" lang="en-US" altLang="ja-JP" sz="1400" b="1">
              <a:solidFill>
                <a:schemeClr val="bg1"/>
              </a:solidFill>
            </a:rPr>
            <a:t>】</a:t>
          </a:r>
          <a:r>
            <a:rPr kumimoji="1" lang="ja-JP" altLang="en-US" sz="1400" b="1">
              <a:solidFill>
                <a:schemeClr val="bg1"/>
              </a:solidFill>
            </a:rPr>
            <a:t>個人</a:t>
          </a:r>
          <a:r>
            <a:rPr kumimoji="1" lang="en-US" altLang="ja-JP" sz="1400" b="1">
              <a:solidFill>
                <a:schemeClr val="bg1"/>
              </a:solidFill>
            </a:rPr>
            <a:t>_</a:t>
          </a:r>
          <a:r>
            <a:rPr kumimoji="1" lang="ja-JP" altLang="en-US" sz="1400" b="1">
              <a:solidFill>
                <a:schemeClr val="bg1"/>
              </a:solidFill>
            </a:rPr>
            <a:t>貸借」のシートに、仮の数字（記載例）が</a:t>
          </a:r>
          <a:endParaRPr kumimoji="1" lang="en-US" altLang="ja-JP" sz="1400" b="1">
            <a:solidFill>
              <a:schemeClr val="bg1"/>
            </a:solidFill>
          </a:endParaRPr>
        </a:p>
        <a:p>
          <a:r>
            <a:rPr kumimoji="1" lang="ja-JP" altLang="en-US" sz="1400" b="1">
              <a:solidFill>
                <a:schemeClr val="bg1"/>
              </a:solidFill>
            </a:rPr>
            <a:t>入っているため、個人の場合は修正を、法人の場合は削除をお願いします。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167095</xdr:colOff>
      <xdr:row>3</xdr:row>
      <xdr:rowOff>81643</xdr:rowOff>
    </xdr:from>
    <xdr:to>
      <xdr:col>32</xdr:col>
      <xdr:colOff>3801</xdr:colOff>
      <xdr:row>10</xdr:row>
      <xdr:rowOff>163286</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a:xfrm>
          <a:off x="919570" y="653143"/>
          <a:ext cx="6037481" cy="1481818"/>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35523</xdr:colOff>
      <xdr:row>13</xdr:row>
      <xdr:rowOff>89647</xdr:rowOff>
    </xdr:from>
    <xdr:to>
      <xdr:col>16</xdr:col>
      <xdr:colOff>205441</xdr:colOff>
      <xdr:row>15</xdr:row>
      <xdr:rowOff>160672</xdr:rowOff>
    </xdr:to>
    <xdr:sp macro="" textlink="">
      <xdr:nvSpPr>
        <xdr:cNvPr id="3" name="大かっこ 2">
          <a:extLst>
            <a:ext uri="{FF2B5EF4-FFF2-40B4-BE49-F238E27FC236}">
              <a16:creationId xmlns:a16="http://schemas.microsoft.com/office/drawing/2014/main" id="{00000000-0008-0000-0A00-000003000000}"/>
            </a:ext>
          </a:extLst>
        </xdr:cNvPr>
        <xdr:cNvSpPr/>
      </xdr:nvSpPr>
      <xdr:spPr>
        <a:xfrm>
          <a:off x="2264373" y="2699497"/>
          <a:ext cx="1103368" cy="4710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17</xdr:col>
      <xdr:colOff>44824</xdr:colOff>
      <xdr:row>13</xdr:row>
      <xdr:rowOff>78442</xdr:rowOff>
    </xdr:from>
    <xdr:to>
      <xdr:col>21</xdr:col>
      <xdr:colOff>205592</xdr:colOff>
      <xdr:row>15</xdr:row>
      <xdr:rowOff>156884</xdr:rowOff>
    </xdr:to>
    <xdr:sp macro="" textlink="">
      <xdr:nvSpPr>
        <xdr:cNvPr id="4" name="大かっこ 3">
          <a:extLst>
            <a:ext uri="{FF2B5EF4-FFF2-40B4-BE49-F238E27FC236}">
              <a16:creationId xmlns:a16="http://schemas.microsoft.com/office/drawing/2014/main" id="{00000000-0008-0000-0A00-000004000000}"/>
            </a:ext>
          </a:extLst>
        </xdr:cNvPr>
        <xdr:cNvSpPr/>
      </xdr:nvSpPr>
      <xdr:spPr>
        <a:xfrm>
          <a:off x="3445249" y="2688292"/>
          <a:ext cx="1113268" cy="47849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22</xdr:col>
      <xdr:colOff>44824</xdr:colOff>
      <xdr:row>13</xdr:row>
      <xdr:rowOff>89648</xdr:rowOff>
    </xdr:from>
    <xdr:to>
      <xdr:col>26</xdr:col>
      <xdr:colOff>205592</xdr:colOff>
      <xdr:row>15</xdr:row>
      <xdr:rowOff>160673</xdr:rowOff>
    </xdr:to>
    <xdr:sp macro="" textlink="">
      <xdr:nvSpPr>
        <xdr:cNvPr id="5" name="大かっこ 4">
          <a:extLst>
            <a:ext uri="{FF2B5EF4-FFF2-40B4-BE49-F238E27FC236}">
              <a16:creationId xmlns:a16="http://schemas.microsoft.com/office/drawing/2014/main" id="{00000000-0008-0000-0A00-000005000000}"/>
            </a:ext>
          </a:extLst>
        </xdr:cNvPr>
        <xdr:cNvSpPr/>
      </xdr:nvSpPr>
      <xdr:spPr>
        <a:xfrm>
          <a:off x="4635874" y="2699498"/>
          <a:ext cx="1113268" cy="4710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27</xdr:col>
      <xdr:colOff>14792</xdr:colOff>
      <xdr:row>13</xdr:row>
      <xdr:rowOff>100854</xdr:rowOff>
    </xdr:from>
    <xdr:to>
      <xdr:col>31</xdr:col>
      <xdr:colOff>311866</xdr:colOff>
      <xdr:row>15</xdr:row>
      <xdr:rowOff>179296</xdr:rowOff>
    </xdr:to>
    <xdr:sp macro="" textlink="">
      <xdr:nvSpPr>
        <xdr:cNvPr id="6" name="大かっこ 5">
          <a:extLst>
            <a:ext uri="{FF2B5EF4-FFF2-40B4-BE49-F238E27FC236}">
              <a16:creationId xmlns:a16="http://schemas.microsoft.com/office/drawing/2014/main" id="{00000000-0008-0000-0A00-000006000000}"/>
            </a:ext>
          </a:extLst>
        </xdr:cNvPr>
        <xdr:cNvSpPr/>
      </xdr:nvSpPr>
      <xdr:spPr>
        <a:xfrm>
          <a:off x="5796467" y="2710704"/>
          <a:ext cx="1106699" cy="47849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J283"/>
  <sheetViews>
    <sheetView tabSelected="1" view="pageBreakPreview" topLeftCell="A224" zoomScale="98" zoomScaleNormal="100" zoomScaleSheetLayoutView="98" workbookViewId="0">
      <selection activeCell="BE261" sqref="BE261"/>
    </sheetView>
  </sheetViews>
  <sheetFormatPr defaultColWidth="2.125" defaultRowHeight="13.5"/>
  <cols>
    <col min="1" max="1" width="2.125" style="75"/>
    <col min="2" max="2" width="2.125" style="75" customWidth="1"/>
    <col min="3" max="7" width="2.125" style="75"/>
    <col min="8" max="9" width="2.5" style="75" bestFit="1" customWidth="1"/>
    <col min="10" max="12" width="2.125" style="75" customWidth="1"/>
    <col min="13" max="16384" width="2.125" style="75"/>
  </cols>
  <sheetData>
    <row r="1" spans="2:44" ht="20.100000000000001" customHeight="1">
      <c r="B1" s="370" t="s">
        <v>316</v>
      </c>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370"/>
      <c r="AJ1" s="370"/>
      <c r="AK1" s="370"/>
      <c r="AL1" s="370"/>
      <c r="AM1" s="370"/>
      <c r="AN1" s="370"/>
      <c r="AO1" s="370"/>
    </row>
    <row r="2" spans="2:44" ht="30" customHeight="1">
      <c r="B2" s="371" t="s">
        <v>268</v>
      </c>
      <c r="C2" s="372"/>
      <c r="D2" s="372"/>
      <c r="E2" s="372"/>
      <c r="F2" s="372"/>
      <c r="G2" s="373"/>
      <c r="H2" s="371"/>
      <c r="I2" s="372"/>
      <c r="J2" s="372"/>
      <c r="K2" s="372"/>
      <c r="L2" s="372"/>
      <c r="M2" s="372"/>
      <c r="N2" s="372"/>
      <c r="O2" s="373"/>
      <c r="P2" s="374" t="s">
        <v>269</v>
      </c>
      <c r="Q2" s="374"/>
      <c r="R2" s="374"/>
      <c r="S2" s="374"/>
      <c r="T2" s="374"/>
      <c r="U2" s="374"/>
      <c r="V2" s="375"/>
      <c r="W2" s="375"/>
      <c r="X2" s="375"/>
      <c r="Y2" s="375"/>
      <c r="Z2" s="375"/>
      <c r="AA2" s="375"/>
      <c r="AB2" s="376" t="s">
        <v>234</v>
      </c>
      <c r="AC2" s="376"/>
      <c r="AD2" s="376"/>
      <c r="AE2" s="376"/>
      <c r="AF2" s="376"/>
      <c r="AG2" s="377"/>
      <c r="AH2" s="377"/>
      <c r="AI2" s="377"/>
      <c r="AJ2" s="377"/>
      <c r="AK2" s="377"/>
      <c r="AL2" s="377"/>
      <c r="AM2" s="377"/>
      <c r="AN2" s="377"/>
      <c r="AO2" s="377"/>
      <c r="AR2" s="95"/>
    </row>
    <row r="3" spans="2:44" ht="15" customHeight="1">
      <c r="B3" s="88"/>
      <c r="C3" s="88"/>
      <c r="D3" s="88"/>
      <c r="E3" s="88"/>
      <c r="F3" s="88"/>
      <c r="G3" s="87"/>
      <c r="H3" s="87"/>
      <c r="I3" s="87"/>
      <c r="J3" s="88"/>
      <c r="K3" s="88"/>
      <c r="L3" s="88"/>
      <c r="M3" s="88"/>
      <c r="N3" s="88"/>
      <c r="O3" s="87"/>
      <c r="AC3" s="277"/>
      <c r="AD3" s="277"/>
      <c r="AE3" s="277"/>
      <c r="AF3" s="277"/>
      <c r="AG3" s="277"/>
      <c r="AH3" s="277"/>
      <c r="AI3" s="277"/>
      <c r="AJ3" s="277"/>
      <c r="AK3" s="277"/>
      <c r="AL3" s="277"/>
      <c r="AM3" s="277"/>
      <c r="AN3" s="277"/>
      <c r="AO3" s="277"/>
      <c r="AR3" s="95"/>
    </row>
    <row r="4" spans="2:44" ht="15" customHeight="1"/>
    <row r="5" spans="2:44" ht="15" customHeight="1">
      <c r="B5" s="378" t="s">
        <v>307</v>
      </c>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c r="AJ5" s="378"/>
      <c r="AK5" s="378"/>
      <c r="AL5" s="378"/>
      <c r="AM5" s="378"/>
      <c r="AN5" s="378"/>
      <c r="AO5" s="378"/>
    </row>
    <row r="6" spans="2:44" ht="15" customHeight="1">
      <c r="B6" s="378"/>
      <c r="C6" s="378"/>
      <c r="D6" s="378"/>
      <c r="E6" s="378"/>
      <c r="F6" s="378"/>
      <c r="G6" s="378"/>
      <c r="H6" s="378"/>
      <c r="I6" s="378"/>
      <c r="J6" s="378"/>
      <c r="K6" s="378"/>
      <c r="L6" s="378"/>
      <c r="M6" s="378"/>
      <c r="N6" s="378"/>
      <c r="O6" s="378"/>
      <c r="P6" s="378"/>
      <c r="Q6" s="378"/>
      <c r="R6" s="378"/>
      <c r="S6" s="378"/>
      <c r="T6" s="378"/>
      <c r="U6" s="378"/>
      <c r="V6" s="378"/>
      <c r="W6" s="378"/>
      <c r="X6" s="378"/>
      <c r="Y6" s="378"/>
      <c r="Z6" s="378"/>
      <c r="AA6" s="378"/>
      <c r="AB6" s="378"/>
      <c r="AC6" s="378"/>
      <c r="AD6" s="378"/>
      <c r="AE6" s="378"/>
      <c r="AF6" s="378"/>
      <c r="AG6" s="378"/>
      <c r="AH6" s="378"/>
      <c r="AI6" s="378"/>
      <c r="AJ6" s="378"/>
      <c r="AK6" s="378"/>
      <c r="AL6" s="378"/>
      <c r="AM6" s="378"/>
      <c r="AN6" s="378"/>
      <c r="AO6" s="378"/>
    </row>
    <row r="7" spans="2:44" ht="15" customHeight="1">
      <c r="B7" s="75" t="s">
        <v>81</v>
      </c>
    </row>
    <row r="8" spans="2:44" ht="15" customHeight="1">
      <c r="B8" s="75" t="s">
        <v>270</v>
      </c>
    </row>
    <row r="9" spans="2:44" ht="30" customHeight="1">
      <c r="B9" s="375" t="s">
        <v>271</v>
      </c>
      <c r="C9" s="375"/>
      <c r="D9" s="375"/>
      <c r="E9" s="375"/>
      <c r="F9" s="375"/>
      <c r="G9" s="375"/>
      <c r="H9" s="375"/>
      <c r="I9" s="375"/>
      <c r="J9" s="379"/>
      <c r="K9" s="380"/>
      <c r="L9" s="380"/>
      <c r="M9" s="380"/>
      <c r="N9" s="380"/>
      <c r="O9" s="380"/>
      <c r="P9" s="380"/>
      <c r="Q9" s="380"/>
      <c r="R9" s="380"/>
      <c r="S9" s="380"/>
      <c r="T9" s="380"/>
      <c r="U9" s="380"/>
      <c r="V9" s="381"/>
      <c r="W9" s="382" t="s">
        <v>228</v>
      </c>
      <c r="X9" s="383"/>
      <c r="Y9" s="383"/>
      <c r="Z9" s="383"/>
      <c r="AA9" s="383"/>
      <c r="AB9" s="383"/>
      <c r="AC9" s="383"/>
      <c r="AD9" s="383"/>
      <c r="AE9" s="383"/>
      <c r="AF9" s="384"/>
      <c r="AG9" s="385"/>
      <c r="AH9" s="386"/>
      <c r="AI9" s="386"/>
      <c r="AJ9" s="386"/>
      <c r="AK9" s="386"/>
      <c r="AL9" s="386"/>
      <c r="AM9" s="386"/>
      <c r="AN9" s="386"/>
      <c r="AO9" s="387"/>
    </row>
    <row r="10" spans="2:44" ht="15" customHeight="1">
      <c r="B10" s="375" t="s">
        <v>82</v>
      </c>
      <c r="C10" s="375"/>
      <c r="D10" s="375"/>
      <c r="E10" s="375"/>
      <c r="F10" s="375"/>
      <c r="G10" s="375"/>
      <c r="H10" s="375"/>
      <c r="I10" s="375"/>
      <c r="J10" s="388"/>
      <c r="K10" s="389"/>
      <c r="L10" s="389"/>
      <c r="M10" s="389"/>
      <c r="N10" s="389"/>
      <c r="O10" s="389"/>
      <c r="P10" s="389"/>
      <c r="Q10" s="389"/>
      <c r="R10" s="389"/>
      <c r="S10" s="389"/>
      <c r="T10" s="389"/>
      <c r="U10" s="389"/>
      <c r="V10" s="390"/>
      <c r="W10" s="371" t="s">
        <v>82</v>
      </c>
      <c r="X10" s="372"/>
      <c r="Y10" s="372"/>
      <c r="Z10" s="372"/>
      <c r="AA10" s="372"/>
      <c r="AB10" s="373"/>
      <c r="AC10" s="374"/>
      <c r="AD10" s="374"/>
      <c r="AE10" s="374"/>
      <c r="AF10" s="374"/>
      <c r="AG10" s="374"/>
      <c r="AH10" s="374"/>
      <c r="AI10" s="374"/>
      <c r="AJ10" s="374"/>
      <c r="AK10" s="374"/>
      <c r="AL10" s="374"/>
      <c r="AM10" s="374"/>
      <c r="AN10" s="374"/>
      <c r="AO10" s="374"/>
    </row>
    <row r="11" spans="2:44" ht="30" customHeight="1">
      <c r="B11" s="375" t="s">
        <v>308</v>
      </c>
      <c r="C11" s="375"/>
      <c r="D11" s="375"/>
      <c r="E11" s="375"/>
      <c r="F11" s="375"/>
      <c r="G11" s="375"/>
      <c r="H11" s="375"/>
      <c r="I11" s="375"/>
      <c r="J11" s="391"/>
      <c r="K11" s="392"/>
      <c r="L11" s="392"/>
      <c r="M11" s="392"/>
      <c r="N11" s="392"/>
      <c r="O11" s="392"/>
      <c r="P11" s="392"/>
      <c r="Q11" s="392"/>
      <c r="R11" s="392"/>
      <c r="S11" s="392"/>
      <c r="T11" s="392"/>
      <c r="U11" s="392"/>
      <c r="V11" s="393"/>
      <c r="W11" s="394" t="s">
        <v>83</v>
      </c>
      <c r="X11" s="395"/>
      <c r="Y11" s="395"/>
      <c r="Z11" s="395"/>
      <c r="AA11" s="395"/>
      <c r="AB11" s="396"/>
      <c r="AC11" s="394"/>
      <c r="AD11" s="395"/>
      <c r="AE11" s="395"/>
      <c r="AF11" s="395"/>
      <c r="AG11" s="395"/>
      <c r="AH11" s="395"/>
      <c r="AI11" s="395"/>
      <c r="AJ11" s="395"/>
      <c r="AK11" s="395"/>
      <c r="AL11" s="395"/>
      <c r="AM11" s="395"/>
      <c r="AN11" s="395"/>
      <c r="AO11" s="396"/>
    </row>
    <row r="12" spans="2:44" ht="15" customHeight="1">
      <c r="B12" s="375" t="s">
        <v>84</v>
      </c>
      <c r="C12" s="375"/>
      <c r="D12" s="375"/>
      <c r="E12" s="375"/>
      <c r="F12" s="375"/>
      <c r="G12" s="375"/>
      <c r="H12" s="375"/>
      <c r="I12" s="375"/>
      <c r="J12" s="374" t="s">
        <v>85</v>
      </c>
      <c r="K12" s="374"/>
      <c r="L12" s="374"/>
      <c r="M12" s="374"/>
      <c r="N12" s="374"/>
      <c r="O12" s="374"/>
      <c r="P12" s="374"/>
      <c r="Q12" s="374"/>
      <c r="R12" s="374"/>
      <c r="S12" s="374"/>
      <c r="T12" s="374"/>
      <c r="U12" s="374"/>
      <c r="V12" s="374"/>
      <c r="W12" s="374" t="s">
        <v>82</v>
      </c>
      <c r="X12" s="374"/>
      <c r="Y12" s="374"/>
      <c r="Z12" s="374"/>
      <c r="AA12" s="374"/>
      <c r="AB12" s="374"/>
      <c r="AC12" s="374"/>
      <c r="AD12" s="374"/>
      <c r="AE12" s="374"/>
      <c r="AF12" s="374"/>
      <c r="AG12" s="374"/>
      <c r="AH12" s="374"/>
      <c r="AI12" s="374"/>
      <c r="AJ12" s="374"/>
      <c r="AK12" s="374"/>
      <c r="AL12" s="374"/>
      <c r="AM12" s="374"/>
      <c r="AN12" s="374"/>
      <c r="AO12" s="374"/>
    </row>
    <row r="13" spans="2:44" ht="30" customHeight="1">
      <c r="B13" s="375"/>
      <c r="C13" s="375"/>
      <c r="D13" s="375"/>
      <c r="E13" s="375"/>
      <c r="F13" s="375"/>
      <c r="G13" s="375"/>
      <c r="H13" s="375"/>
      <c r="I13" s="375"/>
      <c r="J13" s="374"/>
      <c r="K13" s="374"/>
      <c r="L13" s="374"/>
      <c r="M13" s="374"/>
      <c r="N13" s="374"/>
      <c r="O13" s="374"/>
      <c r="P13" s="374"/>
      <c r="Q13" s="374"/>
      <c r="R13" s="374"/>
      <c r="S13" s="374"/>
      <c r="T13" s="374"/>
      <c r="U13" s="374"/>
      <c r="V13" s="374"/>
      <c r="W13" s="374" t="s">
        <v>0</v>
      </c>
      <c r="X13" s="374"/>
      <c r="Y13" s="374"/>
      <c r="Z13" s="374"/>
      <c r="AA13" s="374"/>
      <c r="AB13" s="374"/>
      <c r="AC13" s="374"/>
      <c r="AD13" s="374"/>
      <c r="AE13" s="374"/>
      <c r="AF13" s="374"/>
      <c r="AG13" s="374"/>
      <c r="AH13" s="374"/>
      <c r="AI13" s="374"/>
      <c r="AJ13" s="374"/>
      <c r="AK13" s="374"/>
      <c r="AL13" s="374"/>
      <c r="AM13" s="374"/>
      <c r="AN13" s="374"/>
      <c r="AO13" s="374"/>
    </row>
    <row r="14" spans="2:44" ht="15" customHeight="1">
      <c r="B14" s="375" t="s">
        <v>86</v>
      </c>
      <c r="C14" s="375"/>
      <c r="D14" s="375"/>
      <c r="E14" s="375"/>
      <c r="F14" s="375"/>
      <c r="G14" s="375"/>
      <c r="H14" s="375"/>
      <c r="I14" s="375"/>
      <c r="J14" s="397"/>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98"/>
      <c r="AL14" s="398"/>
      <c r="AM14" s="398"/>
      <c r="AN14" s="398"/>
      <c r="AO14" s="398"/>
    </row>
    <row r="15" spans="2:44" ht="15" customHeight="1">
      <c r="B15" s="375"/>
      <c r="C15" s="375"/>
      <c r="D15" s="375"/>
      <c r="E15" s="375"/>
      <c r="F15" s="375"/>
      <c r="G15" s="375"/>
      <c r="H15" s="375"/>
      <c r="I15" s="375"/>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8"/>
      <c r="AG15" s="398"/>
      <c r="AH15" s="398"/>
      <c r="AI15" s="398"/>
      <c r="AJ15" s="398"/>
      <c r="AK15" s="398"/>
      <c r="AL15" s="398"/>
      <c r="AM15" s="398"/>
      <c r="AN15" s="398"/>
      <c r="AO15" s="398"/>
    </row>
    <row r="16" spans="2:44" ht="29.45" customHeight="1">
      <c r="B16" s="371" t="s">
        <v>272</v>
      </c>
      <c r="C16" s="372"/>
      <c r="D16" s="372"/>
      <c r="E16" s="372"/>
      <c r="F16" s="372"/>
      <c r="G16" s="372"/>
      <c r="H16" s="372"/>
      <c r="I16" s="373"/>
      <c r="J16" s="399"/>
      <c r="K16" s="400"/>
      <c r="L16" s="400"/>
      <c r="M16" s="400"/>
      <c r="N16" s="400"/>
      <c r="O16" s="400"/>
      <c r="P16" s="400"/>
      <c r="Q16" s="400"/>
      <c r="R16" s="400"/>
      <c r="S16" s="400"/>
      <c r="T16" s="400"/>
      <c r="U16" s="400"/>
      <c r="V16" s="401"/>
      <c r="W16" s="382" t="s">
        <v>273</v>
      </c>
      <c r="X16" s="383"/>
      <c r="Y16" s="383"/>
      <c r="Z16" s="383"/>
      <c r="AA16" s="383" t="s">
        <v>274</v>
      </c>
      <c r="AB16" s="384"/>
      <c r="AC16" s="374"/>
      <c r="AD16" s="374"/>
      <c r="AE16" s="374"/>
      <c r="AF16" s="374"/>
      <c r="AG16" s="374"/>
      <c r="AH16" s="374"/>
      <c r="AI16" s="374"/>
      <c r="AJ16" s="402" t="s">
        <v>561</v>
      </c>
      <c r="AK16" s="402"/>
      <c r="AL16" s="402"/>
      <c r="AM16" s="402"/>
      <c r="AN16" s="402"/>
      <c r="AO16" s="402"/>
    </row>
    <row r="17" spans="2:44" ht="30" customHeight="1">
      <c r="B17" s="403" t="s">
        <v>87</v>
      </c>
      <c r="C17" s="404"/>
      <c r="D17" s="407" t="s">
        <v>88</v>
      </c>
      <c r="E17" s="407"/>
      <c r="F17" s="407"/>
      <c r="G17" s="407"/>
      <c r="H17" s="407"/>
      <c r="I17" s="407"/>
      <c r="J17" s="408"/>
      <c r="K17" s="409"/>
      <c r="L17" s="409"/>
      <c r="M17" s="409"/>
      <c r="N17" s="409"/>
      <c r="O17" s="409"/>
      <c r="P17" s="409"/>
      <c r="Q17" s="409"/>
      <c r="R17" s="409"/>
      <c r="S17" s="409"/>
      <c r="T17" s="409"/>
      <c r="U17" s="409"/>
      <c r="V17" s="410"/>
      <c r="W17" s="411" t="s">
        <v>89</v>
      </c>
      <c r="X17" s="411"/>
      <c r="Y17" s="411"/>
      <c r="Z17" s="411"/>
      <c r="AA17" s="411"/>
      <c r="AB17" s="411"/>
      <c r="AC17" s="412"/>
      <c r="AD17" s="395"/>
      <c r="AE17" s="395"/>
      <c r="AF17" s="395"/>
      <c r="AG17" s="395"/>
      <c r="AH17" s="395"/>
      <c r="AI17" s="395"/>
      <c r="AJ17" s="395"/>
      <c r="AK17" s="395"/>
      <c r="AL17" s="395"/>
      <c r="AM17" s="395"/>
      <c r="AN17" s="395"/>
      <c r="AO17" s="396"/>
    </row>
    <row r="18" spans="2:44" ht="30" customHeight="1">
      <c r="B18" s="405"/>
      <c r="C18" s="406"/>
      <c r="D18" s="407" t="s">
        <v>303</v>
      </c>
      <c r="E18" s="407"/>
      <c r="F18" s="407"/>
      <c r="G18" s="407"/>
      <c r="H18" s="407"/>
      <c r="I18" s="407"/>
      <c r="J18" s="413"/>
      <c r="K18" s="413"/>
      <c r="L18" s="413"/>
      <c r="M18" s="413"/>
      <c r="N18" s="413"/>
      <c r="O18" s="413"/>
      <c r="P18" s="413"/>
      <c r="Q18" s="413"/>
      <c r="R18" s="413"/>
      <c r="S18" s="413"/>
      <c r="T18" s="413"/>
      <c r="U18" s="413"/>
      <c r="V18" s="413"/>
      <c r="W18" s="388" t="s">
        <v>90</v>
      </c>
      <c r="X18" s="389"/>
      <c r="Y18" s="389"/>
      <c r="Z18" s="389"/>
      <c r="AA18" s="389"/>
      <c r="AB18" s="390"/>
      <c r="AC18" s="374"/>
      <c r="AD18" s="374"/>
      <c r="AE18" s="374"/>
      <c r="AF18" s="374"/>
      <c r="AG18" s="374"/>
      <c r="AH18" s="374"/>
      <c r="AI18" s="374"/>
      <c r="AJ18" s="374"/>
      <c r="AK18" s="374"/>
      <c r="AL18" s="374"/>
      <c r="AM18" s="374"/>
      <c r="AN18" s="374"/>
      <c r="AO18" s="374"/>
    </row>
    <row r="19" spans="2:44" ht="13.5" customHeight="1"/>
    <row r="20" spans="2:44">
      <c r="B20" s="75" t="s">
        <v>309</v>
      </c>
    </row>
    <row r="21" spans="2:44" ht="15" customHeight="1">
      <c r="B21" s="580" t="s">
        <v>258</v>
      </c>
      <c r="C21" s="838"/>
      <c r="D21" s="838"/>
      <c r="E21" s="838"/>
      <c r="F21" s="838"/>
      <c r="G21" s="838"/>
      <c r="H21" s="838"/>
      <c r="I21" s="590"/>
      <c r="J21" s="693"/>
      <c r="K21" s="694"/>
      <c r="L21" s="694"/>
      <c r="M21" s="694"/>
      <c r="N21" s="694"/>
      <c r="O21" s="694"/>
      <c r="P21" s="694"/>
      <c r="Q21" s="694"/>
      <c r="R21" s="694"/>
      <c r="S21" s="694"/>
      <c r="T21" s="694"/>
      <c r="U21" s="694"/>
      <c r="V21" s="694"/>
      <c r="W21" s="694"/>
      <c r="X21" s="694"/>
      <c r="Y21" s="694"/>
      <c r="Z21" s="694"/>
      <c r="AA21" s="694"/>
      <c r="AB21" s="694"/>
      <c r="AC21" s="694"/>
      <c r="AD21" s="694"/>
      <c r="AE21" s="694"/>
      <c r="AF21" s="694"/>
      <c r="AG21" s="694"/>
      <c r="AH21" s="694"/>
      <c r="AI21" s="694"/>
      <c r="AJ21" s="694"/>
      <c r="AK21" s="694"/>
      <c r="AL21" s="694"/>
      <c r="AM21" s="694"/>
      <c r="AN21" s="694"/>
      <c r="AO21" s="695"/>
      <c r="AR21" s="95"/>
    </row>
    <row r="22" spans="2:44" ht="15" customHeight="1">
      <c r="B22" s="580"/>
      <c r="C22" s="838"/>
      <c r="D22" s="838"/>
      <c r="E22" s="838"/>
      <c r="F22" s="838"/>
      <c r="G22" s="838"/>
      <c r="H22" s="838"/>
      <c r="I22" s="590"/>
      <c r="J22" s="839"/>
      <c r="K22" s="840"/>
      <c r="L22" s="840"/>
      <c r="M22" s="840"/>
      <c r="N22" s="840"/>
      <c r="O22" s="840"/>
      <c r="P22" s="840"/>
      <c r="Q22" s="840"/>
      <c r="R22" s="840"/>
      <c r="S22" s="840"/>
      <c r="T22" s="840"/>
      <c r="U22" s="840"/>
      <c r="V22" s="840"/>
      <c r="W22" s="840"/>
      <c r="X22" s="840"/>
      <c r="Y22" s="840"/>
      <c r="Z22" s="840"/>
      <c r="AA22" s="840"/>
      <c r="AB22" s="840"/>
      <c r="AC22" s="840"/>
      <c r="AD22" s="840"/>
      <c r="AE22" s="840"/>
      <c r="AF22" s="840"/>
      <c r="AG22" s="840"/>
      <c r="AH22" s="840"/>
      <c r="AI22" s="840"/>
      <c r="AJ22" s="840"/>
      <c r="AK22" s="840"/>
      <c r="AL22" s="840"/>
      <c r="AM22" s="840"/>
      <c r="AN22" s="840"/>
      <c r="AO22" s="841"/>
    </row>
    <row r="23" spans="2:44" ht="15" customHeight="1">
      <c r="B23" s="580"/>
      <c r="C23" s="838"/>
      <c r="D23" s="838"/>
      <c r="E23" s="838"/>
      <c r="F23" s="838"/>
      <c r="G23" s="838"/>
      <c r="H23" s="838"/>
      <c r="I23" s="590"/>
      <c r="J23" s="839"/>
      <c r="K23" s="840"/>
      <c r="L23" s="840"/>
      <c r="M23" s="840"/>
      <c r="N23" s="840"/>
      <c r="O23" s="840"/>
      <c r="P23" s="840"/>
      <c r="Q23" s="840"/>
      <c r="R23" s="840"/>
      <c r="S23" s="840"/>
      <c r="T23" s="840"/>
      <c r="U23" s="840"/>
      <c r="V23" s="840"/>
      <c r="W23" s="840"/>
      <c r="X23" s="840"/>
      <c r="Y23" s="840"/>
      <c r="Z23" s="840"/>
      <c r="AA23" s="840"/>
      <c r="AB23" s="840"/>
      <c r="AC23" s="840"/>
      <c r="AD23" s="840"/>
      <c r="AE23" s="840"/>
      <c r="AF23" s="840"/>
      <c r="AG23" s="840"/>
      <c r="AH23" s="840"/>
      <c r="AI23" s="840"/>
      <c r="AJ23" s="840"/>
      <c r="AK23" s="840"/>
      <c r="AL23" s="840"/>
      <c r="AM23" s="840"/>
      <c r="AN23" s="840"/>
      <c r="AO23" s="841"/>
    </row>
    <row r="24" spans="2:44" ht="15" customHeight="1">
      <c r="B24" s="580"/>
      <c r="C24" s="838"/>
      <c r="D24" s="838"/>
      <c r="E24" s="838"/>
      <c r="F24" s="838"/>
      <c r="G24" s="838"/>
      <c r="H24" s="838"/>
      <c r="I24" s="590"/>
      <c r="J24" s="839"/>
      <c r="K24" s="840"/>
      <c r="L24" s="840"/>
      <c r="M24" s="840"/>
      <c r="N24" s="840"/>
      <c r="O24" s="840"/>
      <c r="P24" s="840"/>
      <c r="Q24" s="840"/>
      <c r="R24" s="840"/>
      <c r="S24" s="840"/>
      <c r="T24" s="840"/>
      <c r="U24" s="840"/>
      <c r="V24" s="840"/>
      <c r="W24" s="840"/>
      <c r="X24" s="840"/>
      <c r="Y24" s="840"/>
      <c r="Z24" s="840"/>
      <c r="AA24" s="840"/>
      <c r="AB24" s="840"/>
      <c r="AC24" s="840"/>
      <c r="AD24" s="840"/>
      <c r="AE24" s="840"/>
      <c r="AF24" s="840"/>
      <c r="AG24" s="840"/>
      <c r="AH24" s="840"/>
      <c r="AI24" s="840"/>
      <c r="AJ24" s="840"/>
      <c r="AK24" s="840"/>
      <c r="AL24" s="840"/>
      <c r="AM24" s="840"/>
      <c r="AN24" s="840"/>
      <c r="AO24" s="841"/>
    </row>
    <row r="25" spans="2:44" ht="15" customHeight="1">
      <c r="B25" s="838"/>
      <c r="C25" s="838"/>
      <c r="D25" s="838"/>
      <c r="E25" s="838"/>
      <c r="F25" s="838"/>
      <c r="G25" s="838"/>
      <c r="H25" s="838"/>
      <c r="I25" s="590"/>
      <c r="J25" s="696"/>
      <c r="K25" s="697"/>
      <c r="L25" s="697"/>
      <c r="M25" s="697"/>
      <c r="N25" s="697"/>
      <c r="O25" s="697"/>
      <c r="P25" s="697"/>
      <c r="Q25" s="697"/>
      <c r="R25" s="697"/>
      <c r="S25" s="697"/>
      <c r="T25" s="697"/>
      <c r="U25" s="697"/>
      <c r="V25" s="697"/>
      <c r="W25" s="697"/>
      <c r="X25" s="697"/>
      <c r="Y25" s="697"/>
      <c r="Z25" s="697"/>
      <c r="AA25" s="697"/>
      <c r="AB25" s="697"/>
      <c r="AC25" s="697"/>
      <c r="AD25" s="697"/>
      <c r="AE25" s="697"/>
      <c r="AF25" s="697"/>
      <c r="AG25" s="697"/>
      <c r="AH25" s="697"/>
      <c r="AI25" s="697"/>
      <c r="AJ25" s="697"/>
      <c r="AK25" s="697"/>
      <c r="AL25" s="697"/>
      <c r="AM25" s="697"/>
      <c r="AN25" s="697"/>
      <c r="AO25" s="698"/>
    </row>
    <row r="26" spans="2:44" ht="30" customHeight="1">
      <c r="B26" s="842" t="s">
        <v>842</v>
      </c>
      <c r="C26" s="372"/>
      <c r="D26" s="372"/>
      <c r="E26" s="372"/>
      <c r="F26" s="372"/>
      <c r="G26" s="372"/>
      <c r="H26" s="372"/>
      <c r="I26" s="373"/>
      <c r="J26" s="374"/>
      <c r="K26" s="374"/>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1"/>
      <c r="AM26" s="351"/>
      <c r="AN26" s="351"/>
      <c r="AO26" s="366"/>
    </row>
    <row r="27" spans="2:44" ht="15" customHeight="1">
      <c r="B27" s="580" t="s">
        <v>843</v>
      </c>
      <c r="C27" s="838"/>
      <c r="D27" s="838"/>
      <c r="E27" s="838"/>
      <c r="F27" s="838"/>
      <c r="G27" s="838"/>
      <c r="H27" s="838"/>
      <c r="I27" s="590"/>
      <c r="J27" s="693"/>
      <c r="K27" s="694"/>
      <c r="L27" s="694"/>
      <c r="M27" s="694"/>
      <c r="N27" s="694"/>
      <c r="O27" s="694"/>
      <c r="P27" s="694"/>
      <c r="Q27" s="694"/>
      <c r="R27" s="694"/>
      <c r="S27" s="694"/>
      <c r="T27" s="694"/>
      <c r="U27" s="694"/>
      <c r="V27" s="694"/>
      <c r="W27" s="694"/>
      <c r="X27" s="694"/>
      <c r="Y27" s="694"/>
      <c r="Z27" s="694"/>
      <c r="AA27" s="694"/>
      <c r="AB27" s="694"/>
      <c r="AC27" s="694"/>
      <c r="AD27" s="694"/>
      <c r="AE27" s="694"/>
      <c r="AF27" s="694"/>
      <c r="AG27" s="694"/>
      <c r="AH27" s="694"/>
      <c r="AI27" s="694"/>
      <c r="AJ27" s="694"/>
      <c r="AK27" s="694"/>
      <c r="AL27" s="694"/>
      <c r="AM27" s="694"/>
      <c r="AN27" s="694"/>
      <c r="AO27" s="695"/>
    </row>
    <row r="28" spans="2:44" ht="15" customHeight="1">
      <c r="B28" s="580"/>
      <c r="C28" s="838"/>
      <c r="D28" s="838"/>
      <c r="E28" s="838"/>
      <c r="F28" s="838"/>
      <c r="G28" s="838"/>
      <c r="H28" s="838"/>
      <c r="I28" s="590"/>
      <c r="J28" s="839"/>
      <c r="K28" s="840"/>
      <c r="L28" s="840"/>
      <c r="M28" s="840"/>
      <c r="N28" s="840"/>
      <c r="O28" s="840"/>
      <c r="P28" s="840"/>
      <c r="Q28" s="840"/>
      <c r="R28" s="840"/>
      <c r="S28" s="840"/>
      <c r="T28" s="840"/>
      <c r="U28" s="840"/>
      <c r="V28" s="840"/>
      <c r="W28" s="840"/>
      <c r="X28" s="840"/>
      <c r="Y28" s="840"/>
      <c r="Z28" s="840"/>
      <c r="AA28" s="840"/>
      <c r="AB28" s="840"/>
      <c r="AC28" s="840"/>
      <c r="AD28" s="840"/>
      <c r="AE28" s="840"/>
      <c r="AF28" s="840"/>
      <c r="AG28" s="840"/>
      <c r="AH28" s="840"/>
      <c r="AI28" s="840"/>
      <c r="AJ28" s="840"/>
      <c r="AK28" s="840"/>
      <c r="AL28" s="840"/>
      <c r="AM28" s="840"/>
      <c r="AN28" s="840"/>
      <c r="AO28" s="841"/>
    </row>
    <row r="29" spans="2:44" ht="15" customHeight="1">
      <c r="B29" s="580"/>
      <c r="C29" s="838"/>
      <c r="D29" s="838"/>
      <c r="E29" s="838"/>
      <c r="F29" s="838"/>
      <c r="G29" s="838"/>
      <c r="H29" s="838"/>
      <c r="I29" s="590"/>
      <c r="J29" s="839"/>
      <c r="K29" s="840"/>
      <c r="L29" s="840"/>
      <c r="M29" s="840"/>
      <c r="N29" s="840"/>
      <c r="O29" s="840"/>
      <c r="P29" s="840"/>
      <c r="Q29" s="840"/>
      <c r="R29" s="840"/>
      <c r="S29" s="840"/>
      <c r="T29" s="840"/>
      <c r="U29" s="840"/>
      <c r="V29" s="840"/>
      <c r="W29" s="840"/>
      <c r="X29" s="840"/>
      <c r="Y29" s="840"/>
      <c r="Z29" s="840"/>
      <c r="AA29" s="840"/>
      <c r="AB29" s="840"/>
      <c r="AC29" s="840"/>
      <c r="AD29" s="840"/>
      <c r="AE29" s="840"/>
      <c r="AF29" s="840"/>
      <c r="AG29" s="840"/>
      <c r="AH29" s="840"/>
      <c r="AI29" s="840"/>
      <c r="AJ29" s="840"/>
      <c r="AK29" s="840"/>
      <c r="AL29" s="840"/>
      <c r="AM29" s="840"/>
      <c r="AN29" s="840"/>
      <c r="AO29" s="841"/>
    </row>
    <row r="30" spans="2:44" ht="15" customHeight="1">
      <c r="B30" s="580"/>
      <c r="C30" s="838"/>
      <c r="D30" s="838"/>
      <c r="E30" s="838"/>
      <c r="F30" s="838"/>
      <c r="G30" s="838"/>
      <c r="H30" s="838"/>
      <c r="I30" s="590"/>
      <c r="J30" s="839"/>
      <c r="K30" s="840"/>
      <c r="L30" s="840"/>
      <c r="M30" s="840"/>
      <c r="N30" s="840"/>
      <c r="O30" s="840"/>
      <c r="P30" s="840"/>
      <c r="Q30" s="840"/>
      <c r="R30" s="840"/>
      <c r="S30" s="840"/>
      <c r="T30" s="840"/>
      <c r="U30" s="840"/>
      <c r="V30" s="840"/>
      <c r="W30" s="840"/>
      <c r="X30" s="840"/>
      <c r="Y30" s="840"/>
      <c r="Z30" s="840"/>
      <c r="AA30" s="840"/>
      <c r="AB30" s="840"/>
      <c r="AC30" s="840"/>
      <c r="AD30" s="840"/>
      <c r="AE30" s="840"/>
      <c r="AF30" s="840"/>
      <c r="AG30" s="840"/>
      <c r="AH30" s="840"/>
      <c r="AI30" s="840"/>
      <c r="AJ30" s="840"/>
      <c r="AK30" s="840"/>
      <c r="AL30" s="840"/>
      <c r="AM30" s="840"/>
      <c r="AN30" s="840"/>
      <c r="AO30" s="841"/>
    </row>
    <row r="31" spans="2:44" ht="15" customHeight="1">
      <c r="B31" s="838"/>
      <c r="C31" s="838"/>
      <c r="D31" s="838"/>
      <c r="E31" s="838"/>
      <c r="F31" s="838"/>
      <c r="G31" s="838"/>
      <c r="H31" s="838"/>
      <c r="I31" s="590"/>
      <c r="J31" s="696"/>
      <c r="K31" s="697"/>
      <c r="L31" s="697"/>
      <c r="M31" s="697"/>
      <c r="N31" s="697"/>
      <c r="O31" s="697"/>
      <c r="P31" s="697"/>
      <c r="Q31" s="697"/>
      <c r="R31" s="697"/>
      <c r="S31" s="697"/>
      <c r="T31" s="697"/>
      <c r="U31" s="697"/>
      <c r="V31" s="697"/>
      <c r="W31" s="697"/>
      <c r="X31" s="697"/>
      <c r="Y31" s="697"/>
      <c r="Z31" s="697"/>
      <c r="AA31" s="697"/>
      <c r="AB31" s="697"/>
      <c r="AC31" s="697"/>
      <c r="AD31" s="697"/>
      <c r="AE31" s="697"/>
      <c r="AF31" s="697"/>
      <c r="AG31" s="697"/>
      <c r="AH31" s="697"/>
      <c r="AI31" s="697"/>
      <c r="AJ31" s="697"/>
      <c r="AK31" s="697"/>
      <c r="AL31" s="697"/>
      <c r="AM31" s="697"/>
      <c r="AN31" s="697"/>
      <c r="AO31" s="698"/>
    </row>
    <row r="32" spans="2:44" ht="15" customHeight="1">
      <c r="B32" s="580" t="s">
        <v>844</v>
      </c>
      <c r="C32" s="838"/>
      <c r="D32" s="838"/>
      <c r="E32" s="838"/>
      <c r="F32" s="838"/>
      <c r="G32" s="838"/>
      <c r="H32" s="838"/>
      <c r="I32" s="590"/>
      <c r="J32" s="693"/>
      <c r="K32" s="694"/>
      <c r="L32" s="694"/>
      <c r="M32" s="694"/>
      <c r="N32" s="694"/>
      <c r="O32" s="694"/>
      <c r="P32" s="694"/>
      <c r="Q32" s="694"/>
      <c r="R32" s="694"/>
      <c r="S32" s="694"/>
      <c r="T32" s="694"/>
      <c r="U32" s="694"/>
      <c r="V32" s="694"/>
      <c r="W32" s="694"/>
      <c r="X32" s="694"/>
      <c r="Y32" s="694"/>
      <c r="Z32" s="694"/>
      <c r="AA32" s="694"/>
      <c r="AB32" s="694"/>
      <c r="AC32" s="694"/>
      <c r="AD32" s="694"/>
      <c r="AE32" s="694"/>
      <c r="AF32" s="694"/>
      <c r="AG32" s="694"/>
      <c r="AH32" s="694"/>
      <c r="AI32" s="694"/>
      <c r="AJ32" s="694"/>
      <c r="AK32" s="694"/>
      <c r="AL32" s="694"/>
      <c r="AM32" s="694"/>
      <c r="AN32" s="694"/>
      <c r="AO32" s="695"/>
    </row>
    <row r="33" spans="2:41" ht="15" customHeight="1">
      <c r="B33" s="580"/>
      <c r="C33" s="838"/>
      <c r="D33" s="838"/>
      <c r="E33" s="838"/>
      <c r="F33" s="838"/>
      <c r="G33" s="838"/>
      <c r="H33" s="838"/>
      <c r="I33" s="590"/>
      <c r="J33" s="839"/>
      <c r="K33" s="840"/>
      <c r="L33" s="840"/>
      <c r="M33" s="840"/>
      <c r="N33" s="840"/>
      <c r="O33" s="840"/>
      <c r="P33" s="840"/>
      <c r="Q33" s="840"/>
      <c r="R33" s="840"/>
      <c r="S33" s="840"/>
      <c r="T33" s="840"/>
      <c r="U33" s="840"/>
      <c r="V33" s="840"/>
      <c r="W33" s="840"/>
      <c r="X33" s="840"/>
      <c r="Y33" s="840"/>
      <c r="Z33" s="840"/>
      <c r="AA33" s="840"/>
      <c r="AB33" s="840"/>
      <c r="AC33" s="840"/>
      <c r="AD33" s="840"/>
      <c r="AE33" s="840"/>
      <c r="AF33" s="840"/>
      <c r="AG33" s="840"/>
      <c r="AH33" s="840"/>
      <c r="AI33" s="840"/>
      <c r="AJ33" s="840"/>
      <c r="AK33" s="840"/>
      <c r="AL33" s="840"/>
      <c r="AM33" s="840"/>
      <c r="AN33" s="840"/>
      <c r="AO33" s="841"/>
    </row>
    <row r="34" spans="2:41" ht="15" customHeight="1">
      <c r="B34" s="580"/>
      <c r="C34" s="838"/>
      <c r="D34" s="838"/>
      <c r="E34" s="838"/>
      <c r="F34" s="838"/>
      <c r="G34" s="838"/>
      <c r="H34" s="838"/>
      <c r="I34" s="590"/>
      <c r="J34" s="839"/>
      <c r="K34" s="840"/>
      <c r="L34" s="840"/>
      <c r="M34" s="840"/>
      <c r="N34" s="840"/>
      <c r="O34" s="840"/>
      <c r="P34" s="840"/>
      <c r="Q34" s="840"/>
      <c r="R34" s="840"/>
      <c r="S34" s="840"/>
      <c r="T34" s="840"/>
      <c r="U34" s="840"/>
      <c r="V34" s="840"/>
      <c r="W34" s="840"/>
      <c r="X34" s="840"/>
      <c r="Y34" s="840"/>
      <c r="Z34" s="840"/>
      <c r="AA34" s="840"/>
      <c r="AB34" s="840"/>
      <c r="AC34" s="840"/>
      <c r="AD34" s="840"/>
      <c r="AE34" s="840"/>
      <c r="AF34" s="840"/>
      <c r="AG34" s="840"/>
      <c r="AH34" s="840"/>
      <c r="AI34" s="840"/>
      <c r="AJ34" s="840"/>
      <c r="AK34" s="840"/>
      <c r="AL34" s="840"/>
      <c r="AM34" s="840"/>
      <c r="AN34" s="840"/>
      <c r="AO34" s="841"/>
    </row>
    <row r="35" spans="2:41" ht="15" customHeight="1">
      <c r="B35" s="580"/>
      <c r="C35" s="838"/>
      <c r="D35" s="838"/>
      <c r="E35" s="838"/>
      <c r="F35" s="838"/>
      <c r="G35" s="838"/>
      <c r="H35" s="838"/>
      <c r="I35" s="590"/>
      <c r="J35" s="839"/>
      <c r="K35" s="840"/>
      <c r="L35" s="840"/>
      <c r="M35" s="840"/>
      <c r="N35" s="840"/>
      <c r="O35" s="840"/>
      <c r="P35" s="840"/>
      <c r="Q35" s="840"/>
      <c r="R35" s="840"/>
      <c r="S35" s="840"/>
      <c r="T35" s="840"/>
      <c r="U35" s="840"/>
      <c r="V35" s="840"/>
      <c r="W35" s="840"/>
      <c r="X35" s="840"/>
      <c r="Y35" s="840"/>
      <c r="Z35" s="840"/>
      <c r="AA35" s="840"/>
      <c r="AB35" s="840"/>
      <c r="AC35" s="840"/>
      <c r="AD35" s="840"/>
      <c r="AE35" s="840"/>
      <c r="AF35" s="840"/>
      <c r="AG35" s="840"/>
      <c r="AH35" s="840"/>
      <c r="AI35" s="840"/>
      <c r="AJ35" s="840"/>
      <c r="AK35" s="840"/>
      <c r="AL35" s="840"/>
      <c r="AM35" s="840"/>
      <c r="AN35" s="840"/>
      <c r="AO35" s="841"/>
    </row>
    <row r="36" spans="2:41" ht="15" customHeight="1">
      <c r="B36" s="838"/>
      <c r="C36" s="838"/>
      <c r="D36" s="838"/>
      <c r="E36" s="838"/>
      <c r="F36" s="838"/>
      <c r="G36" s="838"/>
      <c r="H36" s="838"/>
      <c r="I36" s="590"/>
      <c r="J36" s="696"/>
      <c r="K36" s="697"/>
      <c r="L36" s="697"/>
      <c r="M36" s="697"/>
      <c r="N36" s="697"/>
      <c r="O36" s="697"/>
      <c r="P36" s="697"/>
      <c r="Q36" s="697"/>
      <c r="R36" s="697"/>
      <c r="S36" s="697"/>
      <c r="T36" s="697"/>
      <c r="U36" s="697"/>
      <c r="V36" s="697"/>
      <c r="W36" s="697"/>
      <c r="X36" s="697"/>
      <c r="Y36" s="697"/>
      <c r="Z36" s="697"/>
      <c r="AA36" s="697"/>
      <c r="AB36" s="697"/>
      <c r="AC36" s="697"/>
      <c r="AD36" s="697"/>
      <c r="AE36" s="697"/>
      <c r="AF36" s="697"/>
      <c r="AG36" s="697"/>
      <c r="AH36" s="697"/>
      <c r="AI36" s="697"/>
      <c r="AJ36" s="697"/>
      <c r="AK36" s="697"/>
      <c r="AL36" s="697"/>
      <c r="AM36" s="697"/>
      <c r="AN36" s="697"/>
      <c r="AO36" s="698"/>
    </row>
    <row r="37" spans="2:41" ht="15" customHeight="1">
      <c r="B37" s="346"/>
      <c r="C37" s="346"/>
      <c r="D37" s="346"/>
      <c r="E37" s="346"/>
      <c r="F37" s="346"/>
      <c r="G37" s="346"/>
      <c r="H37" s="346"/>
      <c r="I37" s="346"/>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351"/>
      <c r="AN37" s="351"/>
      <c r="AO37" s="351"/>
    </row>
    <row r="38" spans="2:41" ht="15.95" customHeight="1">
      <c r="B38" s="346" t="s">
        <v>310</v>
      </c>
      <c r="C38" s="346"/>
      <c r="D38" s="346"/>
      <c r="E38" s="346"/>
      <c r="F38" s="346"/>
      <c r="G38" s="346"/>
      <c r="H38" s="346"/>
      <c r="I38" s="346"/>
      <c r="J38" s="346"/>
      <c r="K38" s="346"/>
      <c r="L38" s="346"/>
      <c r="M38" s="346"/>
      <c r="N38" s="346"/>
      <c r="O38" s="346"/>
      <c r="P38" s="346"/>
      <c r="Q38" s="346"/>
      <c r="R38" s="346"/>
      <c r="S38" s="346"/>
      <c r="T38" s="346"/>
      <c r="U38" s="346"/>
      <c r="V38" s="346"/>
      <c r="W38" s="346"/>
      <c r="X38" s="346"/>
      <c r="Y38" s="346"/>
      <c r="Z38" s="346"/>
      <c r="AA38" s="346"/>
      <c r="AB38" s="346"/>
      <c r="AC38" s="346"/>
      <c r="AD38" s="346"/>
      <c r="AE38" s="346"/>
      <c r="AF38" s="346"/>
      <c r="AG38" s="346"/>
      <c r="AH38" s="346"/>
      <c r="AI38" s="346"/>
      <c r="AJ38" s="346"/>
      <c r="AK38" s="346"/>
      <c r="AL38" s="346"/>
      <c r="AM38" s="346"/>
      <c r="AN38" s="346"/>
      <c r="AO38" s="346"/>
    </row>
    <row r="39" spans="2:41" ht="30" customHeight="1">
      <c r="B39" s="843"/>
      <c r="C39" s="844"/>
      <c r="D39" s="592" t="s">
        <v>166</v>
      </c>
      <c r="E39" s="838"/>
      <c r="F39" s="838"/>
      <c r="G39" s="838"/>
      <c r="H39" s="838"/>
      <c r="I39" s="838"/>
      <c r="J39" s="838"/>
      <c r="K39" s="838"/>
      <c r="L39" s="845"/>
      <c r="M39" s="843"/>
      <c r="N39" s="592" t="s">
        <v>167</v>
      </c>
      <c r="O39" s="838"/>
      <c r="P39" s="838"/>
      <c r="Q39" s="838"/>
      <c r="R39" s="838"/>
      <c r="S39" s="838"/>
      <c r="T39" s="838"/>
      <c r="U39" s="838"/>
      <c r="V39" s="845"/>
      <c r="W39" s="843"/>
      <c r="X39" s="592" t="s">
        <v>168</v>
      </c>
      <c r="Y39" s="838"/>
      <c r="Z39" s="838"/>
      <c r="AA39" s="838"/>
      <c r="AB39" s="838"/>
      <c r="AC39" s="838"/>
      <c r="AD39" s="838"/>
      <c r="AE39" s="845"/>
      <c r="AF39" s="843"/>
      <c r="AG39" s="846" t="s">
        <v>169</v>
      </c>
      <c r="AH39" s="847"/>
      <c r="AI39" s="847"/>
      <c r="AJ39" s="847"/>
      <c r="AK39" s="847"/>
      <c r="AL39" s="847"/>
      <c r="AM39" s="847"/>
      <c r="AN39" s="847"/>
      <c r="AO39" s="346"/>
    </row>
    <row r="40" spans="2:41" ht="30" customHeight="1">
      <c r="B40" s="843"/>
      <c r="C40" s="844"/>
      <c r="D40" s="592" t="s">
        <v>170</v>
      </c>
      <c r="E40" s="838"/>
      <c r="F40" s="838"/>
      <c r="G40" s="838"/>
      <c r="H40" s="838"/>
      <c r="I40" s="838"/>
      <c r="J40" s="838"/>
      <c r="K40" s="838"/>
      <c r="L40" s="845"/>
      <c r="M40" s="843"/>
      <c r="N40" s="592" t="s">
        <v>171</v>
      </c>
      <c r="O40" s="838"/>
      <c r="P40" s="838"/>
      <c r="Q40" s="838"/>
      <c r="R40" s="838"/>
      <c r="S40" s="838"/>
      <c r="T40" s="838"/>
      <c r="U40" s="838"/>
      <c r="V40" s="845"/>
      <c r="W40" s="843"/>
      <c r="X40" s="592" t="s">
        <v>172</v>
      </c>
      <c r="Y40" s="838"/>
      <c r="Z40" s="838"/>
      <c r="AA40" s="838"/>
      <c r="AB40" s="838"/>
      <c r="AC40" s="838"/>
      <c r="AD40" s="838"/>
      <c r="AE40" s="845"/>
      <c r="AF40" s="843"/>
      <c r="AG40" s="846" t="s">
        <v>173</v>
      </c>
      <c r="AH40" s="847"/>
      <c r="AI40" s="847"/>
      <c r="AJ40" s="847"/>
      <c r="AK40" s="847"/>
      <c r="AL40" s="847"/>
      <c r="AM40" s="847"/>
      <c r="AN40" s="847"/>
      <c r="AO40" s="346"/>
    </row>
    <row r="41" spans="2:41" ht="30" customHeight="1">
      <c r="B41" s="843"/>
      <c r="C41" s="844"/>
      <c r="D41" s="592" t="s">
        <v>174</v>
      </c>
      <c r="E41" s="838"/>
      <c r="F41" s="838"/>
      <c r="G41" s="838"/>
      <c r="H41" s="838"/>
      <c r="I41" s="838"/>
      <c r="J41" s="838"/>
      <c r="K41" s="838"/>
      <c r="L41" s="845"/>
      <c r="M41" s="843"/>
      <c r="N41" s="592" t="s">
        <v>175</v>
      </c>
      <c r="O41" s="838"/>
      <c r="P41" s="838"/>
      <c r="Q41" s="838"/>
      <c r="R41" s="838"/>
      <c r="S41" s="838"/>
      <c r="T41" s="838"/>
      <c r="U41" s="838"/>
      <c r="V41" s="845"/>
      <c r="W41" s="843"/>
      <c r="X41" s="592" t="s">
        <v>176</v>
      </c>
      <c r="Y41" s="838"/>
      <c r="Z41" s="838"/>
      <c r="AA41" s="838"/>
      <c r="AB41" s="838"/>
      <c r="AC41" s="838"/>
      <c r="AD41" s="838"/>
      <c r="AE41" s="845"/>
      <c r="AF41" s="843"/>
      <c r="AG41" s="846" t="s">
        <v>177</v>
      </c>
      <c r="AH41" s="847"/>
      <c r="AI41" s="847"/>
      <c r="AJ41" s="847"/>
      <c r="AK41" s="847"/>
      <c r="AL41" s="847"/>
      <c r="AM41" s="847"/>
      <c r="AN41" s="847"/>
      <c r="AO41" s="346"/>
    </row>
    <row r="42" spans="2:41" ht="30" customHeight="1">
      <c r="B42" s="843"/>
      <c r="C42" s="844"/>
      <c r="D42" s="592" t="s">
        <v>178</v>
      </c>
      <c r="E42" s="838"/>
      <c r="F42" s="838"/>
      <c r="G42" s="838"/>
      <c r="H42" s="838"/>
      <c r="I42" s="838"/>
      <c r="J42" s="838"/>
      <c r="K42" s="838"/>
      <c r="L42" s="845"/>
      <c r="M42" s="843"/>
      <c r="N42" s="592" t="s">
        <v>179</v>
      </c>
      <c r="O42" s="838"/>
      <c r="P42" s="838"/>
      <c r="Q42" s="838"/>
      <c r="R42" s="838"/>
      <c r="S42" s="838"/>
      <c r="T42" s="838"/>
      <c r="U42" s="838"/>
      <c r="V42" s="845"/>
      <c r="W42" s="843"/>
      <c r="X42" s="592" t="s">
        <v>180</v>
      </c>
      <c r="Y42" s="838"/>
      <c r="Z42" s="838"/>
      <c r="AA42" s="838"/>
      <c r="AB42" s="838"/>
      <c r="AC42" s="838"/>
      <c r="AD42" s="838"/>
      <c r="AE42" s="845"/>
      <c r="AF42" s="843"/>
      <c r="AG42" s="846" t="s">
        <v>239</v>
      </c>
      <c r="AH42" s="847"/>
      <c r="AI42" s="847"/>
      <c r="AJ42" s="847"/>
      <c r="AK42" s="847"/>
      <c r="AL42" s="847"/>
      <c r="AM42" s="847"/>
      <c r="AN42" s="847"/>
      <c r="AO42" s="346"/>
    </row>
    <row r="43" spans="2:41" ht="30" customHeight="1">
      <c r="B43" s="843"/>
      <c r="C43" s="844"/>
      <c r="D43" s="372" t="s">
        <v>79</v>
      </c>
      <c r="E43" s="372"/>
      <c r="F43" s="372"/>
      <c r="G43" s="372"/>
      <c r="H43" s="361" t="s">
        <v>94</v>
      </c>
      <c r="I43" s="372"/>
      <c r="J43" s="372"/>
      <c r="K43" s="372"/>
      <c r="L43" s="372"/>
      <c r="M43" s="372"/>
      <c r="N43" s="372"/>
      <c r="O43" s="372"/>
      <c r="P43" s="372"/>
      <c r="Q43" s="372"/>
      <c r="R43" s="372"/>
      <c r="S43" s="372"/>
      <c r="T43" s="372"/>
      <c r="U43" s="372"/>
      <c r="V43" s="372"/>
      <c r="W43" s="372"/>
      <c r="X43" s="372"/>
      <c r="Y43" s="372"/>
      <c r="Z43" s="372"/>
      <c r="AA43" s="372"/>
      <c r="AB43" s="372"/>
      <c r="AC43" s="372"/>
      <c r="AD43" s="372"/>
      <c r="AE43" s="372"/>
      <c r="AF43" s="372"/>
      <c r="AG43" s="372"/>
      <c r="AH43" s="372"/>
      <c r="AI43" s="372"/>
      <c r="AJ43" s="372"/>
      <c r="AK43" s="372"/>
      <c r="AL43" s="372"/>
      <c r="AM43" s="591" t="s">
        <v>138</v>
      </c>
      <c r="AN43" s="592"/>
      <c r="AO43" s="346"/>
    </row>
    <row r="44" spans="2:41" ht="15" customHeight="1">
      <c r="B44" s="848"/>
      <c r="C44" s="848"/>
      <c r="D44" s="346"/>
      <c r="E44" s="346"/>
      <c r="F44" s="346"/>
      <c r="G44" s="346"/>
      <c r="H44" s="346"/>
      <c r="I44" s="363"/>
      <c r="J44" s="363"/>
      <c r="K44" s="363"/>
      <c r="L44" s="363"/>
      <c r="M44" s="363"/>
      <c r="N44" s="363"/>
      <c r="O44" s="363"/>
      <c r="P44" s="363"/>
      <c r="Q44" s="363"/>
      <c r="R44" s="363"/>
      <c r="S44" s="363"/>
      <c r="T44" s="363"/>
      <c r="U44" s="363"/>
      <c r="V44" s="363"/>
      <c r="W44" s="363"/>
      <c r="X44" s="363"/>
      <c r="Y44" s="363"/>
      <c r="Z44" s="363"/>
      <c r="AA44" s="363"/>
      <c r="AB44" s="363"/>
      <c r="AC44" s="363"/>
      <c r="AD44" s="363"/>
      <c r="AE44" s="363"/>
      <c r="AF44" s="363"/>
      <c r="AG44" s="363"/>
      <c r="AH44" s="363"/>
      <c r="AI44" s="363"/>
      <c r="AJ44" s="363"/>
      <c r="AK44" s="363"/>
      <c r="AL44" s="363"/>
      <c r="AM44" s="346"/>
      <c r="AN44" s="346"/>
      <c r="AO44" s="346"/>
    </row>
    <row r="45" spans="2:41" ht="13.5" customHeight="1">
      <c r="B45" s="346" t="s">
        <v>845</v>
      </c>
      <c r="C45" s="346"/>
      <c r="D45" s="346"/>
      <c r="E45" s="346"/>
      <c r="F45" s="346"/>
      <c r="G45" s="346"/>
      <c r="H45" s="346"/>
      <c r="I45" s="346"/>
      <c r="J45" s="346"/>
      <c r="K45" s="346"/>
      <c r="L45" s="346"/>
      <c r="M45" s="346"/>
      <c r="N45" s="346"/>
      <c r="O45" s="346"/>
      <c r="P45" s="346"/>
      <c r="Q45" s="346"/>
      <c r="R45" s="346"/>
      <c r="S45" s="346"/>
      <c r="T45" s="346"/>
      <c r="U45" s="346"/>
      <c r="V45" s="346"/>
      <c r="W45" s="346"/>
      <c r="X45" s="346"/>
      <c r="Y45" s="346"/>
      <c r="Z45" s="346"/>
      <c r="AA45" s="346"/>
      <c r="AB45" s="346"/>
      <c r="AC45" s="346"/>
      <c r="AD45" s="346"/>
      <c r="AE45" s="346"/>
      <c r="AF45" s="346"/>
      <c r="AG45" s="346"/>
      <c r="AH45" s="346"/>
      <c r="AI45" s="346"/>
      <c r="AJ45" s="346"/>
      <c r="AK45" s="346"/>
      <c r="AL45" s="346"/>
      <c r="AM45" s="346"/>
      <c r="AN45" s="346"/>
      <c r="AO45" s="346"/>
    </row>
    <row r="46" spans="2:41" ht="13.5" customHeight="1"/>
    <row r="47" spans="2:41" ht="13.5" customHeight="1">
      <c r="B47" s="75" t="s">
        <v>311</v>
      </c>
    </row>
    <row r="48" spans="2:41" ht="13.5" customHeight="1">
      <c r="B48" s="414" t="s">
        <v>275</v>
      </c>
      <c r="C48" s="415"/>
      <c r="D48" s="415"/>
      <c r="E48" s="415"/>
      <c r="F48" s="415"/>
      <c r="G48" s="415"/>
      <c r="H48" s="415"/>
      <c r="I48" s="416"/>
      <c r="J48" s="420"/>
      <c r="K48" s="420"/>
      <c r="L48" s="420" t="s">
        <v>276</v>
      </c>
      <c r="M48" s="420"/>
      <c r="N48" s="420"/>
      <c r="O48" s="420"/>
      <c r="P48" s="420"/>
      <c r="Q48" s="420"/>
      <c r="R48" s="420"/>
      <c r="S48" s="420"/>
      <c r="T48" s="420" t="s">
        <v>225</v>
      </c>
      <c r="U48" s="420"/>
      <c r="V48" s="420"/>
      <c r="W48" s="420"/>
      <c r="X48" s="420"/>
      <c r="Y48" s="420"/>
    </row>
    <row r="49" spans="2:41" ht="13.5" customHeight="1">
      <c r="B49" s="417"/>
      <c r="C49" s="418"/>
      <c r="D49" s="418"/>
      <c r="E49" s="418"/>
      <c r="F49" s="418"/>
      <c r="G49" s="418"/>
      <c r="H49" s="418"/>
      <c r="I49" s="419"/>
      <c r="J49" s="420"/>
      <c r="K49" s="420"/>
      <c r="L49" s="420"/>
      <c r="M49" s="420"/>
      <c r="N49" s="420"/>
      <c r="O49" s="420"/>
      <c r="P49" s="420"/>
      <c r="Q49" s="420"/>
      <c r="R49" s="420"/>
      <c r="S49" s="420"/>
      <c r="T49" s="420"/>
      <c r="U49" s="420"/>
      <c r="V49" s="420"/>
      <c r="W49" s="420"/>
      <c r="X49" s="420"/>
      <c r="Y49" s="420"/>
    </row>
    <row r="50" spans="2:41" ht="15" customHeight="1">
      <c r="B50" s="421" t="s">
        <v>277</v>
      </c>
      <c r="C50" s="415"/>
      <c r="D50" s="415"/>
      <c r="E50" s="415"/>
      <c r="F50" s="415"/>
      <c r="G50" s="415"/>
      <c r="H50" s="415"/>
      <c r="I50" s="416"/>
      <c r="J50" s="425"/>
      <c r="K50" s="426"/>
      <c r="L50" s="429" t="s">
        <v>221</v>
      </c>
      <c r="M50" s="430"/>
      <c r="N50" s="430"/>
      <c r="O50" s="430"/>
      <c r="P50" s="430"/>
      <c r="Q50" s="431"/>
      <c r="R50" s="435" t="s">
        <v>278</v>
      </c>
      <c r="S50" s="420"/>
      <c r="T50" s="420"/>
      <c r="U50" s="420"/>
      <c r="V50" s="420"/>
      <c r="W50" s="420"/>
      <c r="X50" s="420"/>
      <c r="Y50" s="420"/>
      <c r="Z50" s="425"/>
      <c r="AA50" s="426"/>
      <c r="AB50" s="436" t="s">
        <v>305</v>
      </c>
      <c r="AC50" s="430"/>
      <c r="AD50" s="430"/>
      <c r="AE50" s="430"/>
      <c r="AF50" s="430"/>
      <c r="AG50" s="431"/>
      <c r="AH50" s="435" t="s">
        <v>278</v>
      </c>
      <c r="AI50" s="420"/>
      <c r="AJ50" s="420"/>
      <c r="AK50" s="420"/>
      <c r="AL50" s="420"/>
      <c r="AM50" s="420"/>
      <c r="AN50" s="420"/>
      <c r="AO50" s="420"/>
    </row>
    <row r="51" spans="2:41" ht="15" customHeight="1">
      <c r="B51" s="422"/>
      <c r="C51" s="423"/>
      <c r="D51" s="423"/>
      <c r="E51" s="423"/>
      <c r="F51" s="423"/>
      <c r="G51" s="423"/>
      <c r="H51" s="423"/>
      <c r="I51" s="424"/>
      <c r="J51" s="427"/>
      <c r="K51" s="428"/>
      <c r="L51" s="432"/>
      <c r="M51" s="433"/>
      <c r="N51" s="433"/>
      <c r="O51" s="433"/>
      <c r="P51" s="433"/>
      <c r="Q51" s="434"/>
      <c r="R51" s="420"/>
      <c r="S51" s="420"/>
      <c r="T51" s="420"/>
      <c r="U51" s="420"/>
      <c r="V51" s="420"/>
      <c r="W51" s="420"/>
      <c r="X51" s="420"/>
      <c r="Y51" s="420"/>
      <c r="Z51" s="427"/>
      <c r="AA51" s="428"/>
      <c r="AB51" s="432"/>
      <c r="AC51" s="433"/>
      <c r="AD51" s="433"/>
      <c r="AE51" s="433"/>
      <c r="AF51" s="433"/>
      <c r="AG51" s="434"/>
      <c r="AH51" s="420"/>
      <c r="AI51" s="420"/>
      <c r="AJ51" s="420"/>
      <c r="AK51" s="420"/>
      <c r="AL51" s="420"/>
      <c r="AM51" s="420"/>
      <c r="AN51" s="420"/>
      <c r="AO51" s="420"/>
    </row>
    <row r="52" spans="2:41" ht="15" customHeight="1">
      <c r="B52" s="422"/>
      <c r="C52" s="423"/>
      <c r="D52" s="423"/>
      <c r="E52" s="423"/>
      <c r="F52" s="423"/>
      <c r="G52" s="423"/>
      <c r="H52" s="423"/>
      <c r="I52" s="424"/>
      <c r="J52" s="425"/>
      <c r="K52" s="426"/>
      <c r="L52" s="429" t="s">
        <v>280</v>
      </c>
      <c r="M52" s="430"/>
      <c r="N52" s="430"/>
      <c r="O52" s="430"/>
      <c r="P52" s="430"/>
      <c r="Q52" s="431"/>
      <c r="R52" s="435" t="s">
        <v>278</v>
      </c>
      <c r="S52" s="420"/>
      <c r="T52" s="420"/>
      <c r="U52" s="420"/>
      <c r="V52" s="420"/>
      <c r="W52" s="420"/>
      <c r="X52" s="420"/>
      <c r="Y52" s="420"/>
      <c r="Z52" s="425"/>
      <c r="AA52" s="426"/>
      <c r="AB52" s="437" t="s">
        <v>279</v>
      </c>
      <c r="AC52" s="437"/>
      <c r="AD52" s="437"/>
      <c r="AE52" s="437"/>
      <c r="AF52" s="437"/>
      <c r="AG52" s="438"/>
      <c r="AH52" s="435" t="s">
        <v>278</v>
      </c>
      <c r="AI52" s="420"/>
      <c r="AJ52" s="420"/>
      <c r="AK52" s="420"/>
      <c r="AL52" s="420"/>
      <c r="AM52" s="420"/>
      <c r="AN52" s="420"/>
      <c r="AO52" s="420"/>
    </row>
    <row r="53" spans="2:41" ht="15" customHeight="1">
      <c r="B53" s="422"/>
      <c r="C53" s="423"/>
      <c r="D53" s="423"/>
      <c r="E53" s="423"/>
      <c r="F53" s="423"/>
      <c r="G53" s="423"/>
      <c r="H53" s="423"/>
      <c r="I53" s="424"/>
      <c r="J53" s="427"/>
      <c r="K53" s="428"/>
      <c r="L53" s="432"/>
      <c r="M53" s="433"/>
      <c r="N53" s="433"/>
      <c r="O53" s="433"/>
      <c r="P53" s="433"/>
      <c r="Q53" s="434"/>
      <c r="R53" s="420"/>
      <c r="S53" s="420"/>
      <c r="T53" s="420"/>
      <c r="U53" s="420"/>
      <c r="V53" s="420"/>
      <c r="W53" s="420"/>
      <c r="X53" s="420"/>
      <c r="Y53" s="420"/>
      <c r="Z53" s="427"/>
      <c r="AA53" s="428"/>
      <c r="AB53" s="439"/>
      <c r="AC53" s="439"/>
      <c r="AD53" s="439"/>
      <c r="AE53" s="439"/>
      <c r="AF53" s="439"/>
      <c r="AG53" s="440"/>
      <c r="AH53" s="420"/>
      <c r="AI53" s="420"/>
      <c r="AJ53" s="420"/>
      <c r="AK53" s="420"/>
      <c r="AL53" s="420"/>
      <c r="AM53" s="420"/>
      <c r="AN53" s="420"/>
      <c r="AO53" s="420"/>
    </row>
    <row r="54" spans="2:41" ht="15" customHeight="1">
      <c r="B54" s="422"/>
      <c r="C54" s="423"/>
      <c r="D54" s="423"/>
      <c r="E54" s="423"/>
      <c r="F54" s="423"/>
      <c r="G54" s="423"/>
      <c r="H54" s="423"/>
      <c r="I54" s="424"/>
      <c r="J54" s="425"/>
      <c r="K54" s="426"/>
      <c r="L54" s="436" t="s">
        <v>282</v>
      </c>
      <c r="M54" s="430"/>
      <c r="N54" s="430"/>
      <c r="O54" s="430"/>
      <c r="P54" s="430"/>
      <c r="Q54" s="431"/>
      <c r="R54" s="435" t="s">
        <v>278</v>
      </c>
      <c r="S54" s="420"/>
      <c r="T54" s="420"/>
      <c r="U54" s="420"/>
      <c r="V54" s="420"/>
      <c r="W54" s="420"/>
      <c r="X54" s="420"/>
      <c r="Y54" s="420"/>
      <c r="Z54" s="425"/>
      <c r="AA54" s="426"/>
      <c r="AB54" s="436" t="s">
        <v>281</v>
      </c>
      <c r="AC54" s="437"/>
      <c r="AD54" s="437"/>
      <c r="AE54" s="437"/>
      <c r="AF54" s="437"/>
      <c r="AG54" s="438"/>
      <c r="AH54" s="435" t="s">
        <v>278</v>
      </c>
      <c r="AI54" s="420"/>
      <c r="AJ54" s="420"/>
      <c r="AK54" s="420"/>
      <c r="AL54" s="420"/>
      <c r="AM54" s="420"/>
      <c r="AN54" s="420"/>
      <c r="AO54" s="420"/>
    </row>
    <row r="55" spans="2:41" ht="15" customHeight="1">
      <c r="B55" s="422"/>
      <c r="C55" s="423"/>
      <c r="D55" s="423"/>
      <c r="E55" s="423"/>
      <c r="F55" s="423"/>
      <c r="G55" s="423"/>
      <c r="H55" s="423"/>
      <c r="I55" s="424"/>
      <c r="J55" s="427"/>
      <c r="K55" s="428"/>
      <c r="L55" s="432"/>
      <c r="M55" s="433"/>
      <c r="N55" s="433"/>
      <c r="O55" s="433"/>
      <c r="P55" s="433"/>
      <c r="Q55" s="434"/>
      <c r="R55" s="420"/>
      <c r="S55" s="420"/>
      <c r="T55" s="420"/>
      <c r="U55" s="420"/>
      <c r="V55" s="420"/>
      <c r="W55" s="420"/>
      <c r="X55" s="420"/>
      <c r="Y55" s="420"/>
      <c r="Z55" s="427"/>
      <c r="AA55" s="428"/>
      <c r="AB55" s="441"/>
      <c r="AC55" s="439"/>
      <c r="AD55" s="439"/>
      <c r="AE55" s="439"/>
      <c r="AF55" s="439"/>
      <c r="AG55" s="440"/>
      <c r="AH55" s="420"/>
      <c r="AI55" s="420"/>
      <c r="AJ55" s="420"/>
      <c r="AK55" s="420"/>
      <c r="AL55" s="420"/>
      <c r="AM55" s="420"/>
      <c r="AN55" s="420"/>
      <c r="AO55" s="420"/>
    </row>
    <row r="56" spans="2:41" ht="15" customHeight="1">
      <c r="B56" s="422"/>
      <c r="C56" s="423"/>
      <c r="D56" s="423"/>
      <c r="E56" s="423"/>
      <c r="F56" s="423"/>
      <c r="G56" s="423"/>
      <c r="H56" s="423"/>
      <c r="I56" s="424"/>
      <c r="J56" s="425"/>
      <c r="K56" s="426"/>
      <c r="L56" s="436" t="s">
        <v>283</v>
      </c>
      <c r="M56" s="430"/>
      <c r="N56" s="430"/>
      <c r="O56" s="430"/>
      <c r="P56" s="430"/>
      <c r="Q56" s="431"/>
      <c r="R56" s="435" t="s">
        <v>278</v>
      </c>
      <c r="S56" s="420"/>
      <c r="T56" s="420"/>
      <c r="U56" s="420"/>
      <c r="V56" s="420"/>
      <c r="W56" s="420"/>
      <c r="X56" s="420"/>
      <c r="Y56" s="420"/>
      <c r="Z56" s="425"/>
      <c r="AA56" s="426"/>
      <c r="AB56" s="436" t="s">
        <v>223</v>
      </c>
      <c r="AC56" s="437"/>
      <c r="AD56" s="437"/>
      <c r="AE56" s="437"/>
      <c r="AF56" s="437"/>
      <c r="AG56" s="438"/>
      <c r="AH56" s="435" t="s">
        <v>278</v>
      </c>
      <c r="AI56" s="420"/>
      <c r="AJ56" s="420"/>
      <c r="AK56" s="420"/>
      <c r="AL56" s="420"/>
      <c r="AM56" s="420"/>
      <c r="AN56" s="420"/>
      <c r="AO56" s="420"/>
    </row>
    <row r="57" spans="2:41" ht="15" customHeight="1">
      <c r="B57" s="422"/>
      <c r="C57" s="423"/>
      <c r="D57" s="423"/>
      <c r="E57" s="423"/>
      <c r="F57" s="423"/>
      <c r="G57" s="423"/>
      <c r="H57" s="423"/>
      <c r="I57" s="424"/>
      <c r="J57" s="427"/>
      <c r="K57" s="428"/>
      <c r="L57" s="432"/>
      <c r="M57" s="433"/>
      <c r="N57" s="433"/>
      <c r="O57" s="433"/>
      <c r="P57" s="433"/>
      <c r="Q57" s="434"/>
      <c r="R57" s="420"/>
      <c r="S57" s="420"/>
      <c r="T57" s="420"/>
      <c r="U57" s="420"/>
      <c r="V57" s="420"/>
      <c r="W57" s="420"/>
      <c r="X57" s="420"/>
      <c r="Y57" s="420"/>
      <c r="Z57" s="427"/>
      <c r="AA57" s="428"/>
      <c r="AB57" s="441"/>
      <c r="AC57" s="439"/>
      <c r="AD57" s="439"/>
      <c r="AE57" s="439"/>
      <c r="AF57" s="439"/>
      <c r="AG57" s="440"/>
      <c r="AH57" s="420"/>
      <c r="AI57" s="420"/>
      <c r="AJ57" s="420"/>
      <c r="AK57" s="420"/>
      <c r="AL57" s="420"/>
      <c r="AM57" s="420"/>
      <c r="AN57" s="420"/>
      <c r="AO57" s="420"/>
    </row>
    <row r="58" spans="2:41" ht="15" customHeight="1">
      <c r="B58" s="422"/>
      <c r="C58" s="423"/>
      <c r="D58" s="423"/>
      <c r="E58" s="423"/>
      <c r="F58" s="423"/>
      <c r="G58" s="423"/>
      <c r="H58" s="423"/>
      <c r="I58" s="424"/>
      <c r="J58" s="425"/>
      <c r="K58" s="426"/>
      <c r="L58" s="429" t="s">
        <v>222</v>
      </c>
      <c r="M58" s="430"/>
      <c r="N58" s="430"/>
      <c r="O58" s="430"/>
      <c r="P58" s="430"/>
      <c r="Q58" s="431"/>
      <c r="R58" s="435" t="s">
        <v>278</v>
      </c>
      <c r="S58" s="420"/>
      <c r="T58" s="420"/>
      <c r="U58" s="420"/>
      <c r="V58" s="435"/>
      <c r="W58" s="420"/>
      <c r="X58" s="420"/>
      <c r="Y58" s="420"/>
      <c r="Z58" s="425"/>
      <c r="AA58" s="426"/>
      <c r="AB58" s="436" t="s">
        <v>284</v>
      </c>
      <c r="AC58" s="437"/>
      <c r="AD58" s="437"/>
      <c r="AE58" s="437"/>
      <c r="AF58" s="437"/>
      <c r="AG58" s="438"/>
      <c r="AH58" s="435" t="s">
        <v>278</v>
      </c>
      <c r="AI58" s="420"/>
      <c r="AJ58" s="420"/>
      <c r="AK58" s="420"/>
      <c r="AL58" s="420"/>
      <c r="AM58" s="420"/>
      <c r="AN58" s="420"/>
      <c r="AO58" s="420"/>
    </row>
    <row r="59" spans="2:41" ht="15" customHeight="1">
      <c r="B59" s="422"/>
      <c r="C59" s="423"/>
      <c r="D59" s="423"/>
      <c r="E59" s="423"/>
      <c r="F59" s="423"/>
      <c r="G59" s="423"/>
      <c r="H59" s="423"/>
      <c r="I59" s="424"/>
      <c r="J59" s="427"/>
      <c r="K59" s="428"/>
      <c r="L59" s="432"/>
      <c r="M59" s="433"/>
      <c r="N59" s="433"/>
      <c r="O59" s="433"/>
      <c r="P59" s="433"/>
      <c r="Q59" s="434"/>
      <c r="R59" s="420"/>
      <c r="S59" s="420"/>
      <c r="T59" s="420"/>
      <c r="U59" s="420"/>
      <c r="V59" s="420"/>
      <c r="W59" s="420"/>
      <c r="X59" s="420"/>
      <c r="Y59" s="420"/>
      <c r="Z59" s="427"/>
      <c r="AA59" s="428"/>
      <c r="AB59" s="441"/>
      <c r="AC59" s="439"/>
      <c r="AD59" s="439"/>
      <c r="AE59" s="439"/>
      <c r="AF59" s="439"/>
      <c r="AG59" s="440"/>
      <c r="AH59" s="420"/>
      <c r="AI59" s="420"/>
      <c r="AJ59" s="420"/>
      <c r="AK59" s="420"/>
      <c r="AL59" s="420"/>
      <c r="AM59" s="420"/>
      <c r="AN59" s="420"/>
      <c r="AO59" s="420"/>
    </row>
    <row r="60" spans="2:41" ht="15" customHeight="1">
      <c r="B60" s="422"/>
      <c r="C60" s="423"/>
      <c r="D60" s="423"/>
      <c r="E60" s="423"/>
      <c r="F60" s="423"/>
      <c r="G60" s="423"/>
      <c r="H60" s="423"/>
      <c r="I60" s="424"/>
      <c r="J60" s="425"/>
      <c r="K60" s="426"/>
      <c r="L60" s="429" t="s">
        <v>285</v>
      </c>
      <c r="M60" s="430"/>
      <c r="N60" s="430"/>
      <c r="O60" s="430"/>
      <c r="P60" s="430"/>
      <c r="Q60" s="431"/>
      <c r="R60" s="435" t="s">
        <v>278</v>
      </c>
      <c r="S60" s="420"/>
      <c r="T60" s="420"/>
      <c r="U60" s="420"/>
      <c r="V60" s="420"/>
      <c r="W60" s="420"/>
      <c r="X60" s="420"/>
      <c r="Y60" s="420"/>
      <c r="Z60" s="425"/>
      <c r="AA60" s="426"/>
      <c r="AB60" s="429" t="s">
        <v>224</v>
      </c>
      <c r="AC60" s="430"/>
      <c r="AD60" s="430"/>
      <c r="AE60" s="430"/>
      <c r="AF60" s="430"/>
      <c r="AG60" s="431"/>
      <c r="AH60" s="435" t="s">
        <v>278</v>
      </c>
      <c r="AI60" s="420"/>
      <c r="AJ60" s="420"/>
      <c r="AK60" s="420"/>
      <c r="AL60" s="420"/>
      <c r="AM60" s="420"/>
      <c r="AN60" s="420"/>
      <c r="AO60" s="420"/>
    </row>
    <row r="61" spans="2:41" ht="15" customHeight="1">
      <c r="B61" s="422"/>
      <c r="C61" s="423"/>
      <c r="D61" s="423"/>
      <c r="E61" s="423"/>
      <c r="F61" s="423"/>
      <c r="G61" s="423"/>
      <c r="H61" s="423"/>
      <c r="I61" s="424"/>
      <c r="J61" s="427"/>
      <c r="K61" s="428"/>
      <c r="L61" s="432"/>
      <c r="M61" s="433"/>
      <c r="N61" s="433"/>
      <c r="O61" s="433"/>
      <c r="P61" s="433"/>
      <c r="Q61" s="434"/>
      <c r="R61" s="420"/>
      <c r="S61" s="420"/>
      <c r="T61" s="420"/>
      <c r="U61" s="420"/>
      <c r="V61" s="420"/>
      <c r="W61" s="420"/>
      <c r="X61" s="420"/>
      <c r="Y61" s="420"/>
      <c r="Z61" s="427"/>
      <c r="AA61" s="428"/>
      <c r="AB61" s="432"/>
      <c r="AC61" s="433"/>
      <c r="AD61" s="433"/>
      <c r="AE61" s="433"/>
      <c r="AF61" s="433"/>
      <c r="AG61" s="434"/>
      <c r="AH61" s="420"/>
      <c r="AI61" s="420"/>
      <c r="AJ61" s="420"/>
      <c r="AK61" s="420"/>
      <c r="AL61" s="420"/>
      <c r="AM61" s="420"/>
      <c r="AN61" s="420"/>
      <c r="AO61" s="420"/>
    </row>
    <row r="62" spans="2:41" ht="15" customHeight="1">
      <c r="B62" s="422"/>
      <c r="C62" s="423"/>
      <c r="D62" s="423"/>
      <c r="E62" s="423"/>
      <c r="F62" s="423"/>
      <c r="G62" s="423"/>
      <c r="H62" s="423"/>
      <c r="I62" s="424"/>
      <c r="J62" s="425"/>
      <c r="K62" s="426"/>
      <c r="L62" s="436" t="s">
        <v>287</v>
      </c>
      <c r="M62" s="430"/>
      <c r="N62" s="430"/>
      <c r="O62" s="430"/>
      <c r="P62" s="430"/>
      <c r="Q62" s="431"/>
      <c r="R62" s="435" t="s">
        <v>278</v>
      </c>
      <c r="S62" s="420"/>
      <c r="T62" s="420"/>
      <c r="U62" s="420"/>
      <c r="V62" s="420"/>
      <c r="W62" s="420"/>
      <c r="X62" s="420"/>
      <c r="Y62" s="420"/>
      <c r="Z62" s="425"/>
      <c r="AA62" s="426"/>
      <c r="AB62" s="429" t="s">
        <v>286</v>
      </c>
      <c r="AC62" s="430"/>
      <c r="AD62" s="430"/>
      <c r="AE62" s="430"/>
      <c r="AF62" s="430"/>
      <c r="AG62" s="431"/>
      <c r="AH62" s="435" t="s">
        <v>278</v>
      </c>
      <c r="AI62" s="420"/>
      <c r="AJ62" s="420"/>
      <c r="AK62" s="420"/>
      <c r="AL62" s="420"/>
      <c r="AM62" s="420"/>
      <c r="AN62" s="420"/>
      <c r="AO62" s="420"/>
    </row>
    <row r="63" spans="2:41" ht="15" customHeight="1">
      <c r="B63" s="422"/>
      <c r="C63" s="423"/>
      <c r="D63" s="423"/>
      <c r="E63" s="423"/>
      <c r="F63" s="423"/>
      <c r="G63" s="423"/>
      <c r="H63" s="423"/>
      <c r="I63" s="424"/>
      <c r="J63" s="427"/>
      <c r="K63" s="428"/>
      <c r="L63" s="432"/>
      <c r="M63" s="433"/>
      <c r="N63" s="433"/>
      <c r="O63" s="433"/>
      <c r="P63" s="433"/>
      <c r="Q63" s="434"/>
      <c r="R63" s="420"/>
      <c r="S63" s="420"/>
      <c r="T63" s="420"/>
      <c r="U63" s="420"/>
      <c r="V63" s="420"/>
      <c r="W63" s="420"/>
      <c r="X63" s="420"/>
      <c r="Y63" s="420"/>
      <c r="Z63" s="427"/>
      <c r="AA63" s="428"/>
      <c r="AB63" s="432"/>
      <c r="AC63" s="433"/>
      <c r="AD63" s="433"/>
      <c r="AE63" s="433"/>
      <c r="AF63" s="433"/>
      <c r="AG63" s="434"/>
      <c r="AH63" s="420"/>
      <c r="AI63" s="420"/>
      <c r="AJ63" s="420"/>
      <c r="AK63" s="420"/>
      <c r="AL63" s="420"/>
      <c r="AM63" s="420"/>
      <c r="AN63" s="420"/>
      <c r="AO63" s="420"/>
    </row>
    <row r="64" spans="2:41" ht="15" customHeight="1">
      <c r="B64" s="422"/>
      <c r="C64" s="423"/>
      <c r="D64" s="423"/>
      <c r="E64" s="423"/>
      <c r="F64" s="423"/>
      <c r="G64" s="423"/>
      <c r="H64" s="423"/>
      <c r="I64" s="424"/>
      <c r="J64" s="425"/>
      <c r="K64" s="426"/>
      <c r="L64" s="436" t="s">
        <v>304</v>
      </c>
      <c r="M64" s="430"/>
      <c r="N64" s="430"/>
      <c r="O64" s="430"/>
      <c r="P64" s="430"/>
      <c r="Q64" s="431"/>
      <c r="R64" s="435" t="s">
        <v>278</v>
      </c>
      <c r="S64" s="420"/>
      <c r="T64" s="420"/>
      <c r="U64" s="420"/>
      <c r="V64" s="420"/>
      <c r="W64" s="420"/>
      <c r="X64" s="420"/>
      <c r="Y64" s="420"/>
      <c r="Z64" s="425"/>
      <c r="AA64" s="426"/>
      <c r="AB64" s="436" t="s">
        <v>288</v>
      </c>
      <c r="AC64" s="437"/>
      <c r="AD64" s="437"/>
      <c r="AE64" s="437"/>
      <c r="AF64" s="437"/>
      <c r="AG64" s="438"/>
      <c r="AH64" s="435" t="s">
        <v>278</v>
      </c>
      <c r="AI64" s="420"/>
      <c r="AJ64" s="420"/>
      <c r="AK64" s="420"/>
      <c r="AL64" s="420"/>
      <c r="AM64" s="420"/>
      <c r="AN64" s="420"/>
      <c r="AO64" s="420"/>
    </row>
    <row r="65" spans="2:41" ht="15" customHeight="1">
      <c r="B65" s="417"/>
      <c r="C65" s="418"/>
      <c r="D65" s="418"/>
      <c r="E65" s="418"/>
      <c r="F65" s="418"/>
      <c r="G65" s="418"/>
      <c r="H65" s="418"/>
      <c r="I65" s="419"/>
      <c r="J65" s="427"/>
      <c r="K65" s="428"/>
      <c r="L65" s="432"/>
      <c r="M65" s="433"/>
      <c r="N65" s="433"/>
      <c r="O65" s="433"/>
      <c r="P65" s="433"/>
      <c r="Q65" s="434"/>
      <c r="R65" s="420"/>
      <c r="S65" s="420"/>
      <c r="T65" s="420"/>
      <c r="U65" s="420"/>
      <c r="V65" s="420"/>
      <c r="W65" s="420"/>
      <c r="X65" s="420"/>
      <c r="Y65" s="420"/>
      <c r="Z65" s="427"/>
      <c r="AA65" s="428"/>
      <c r="AB65" s="441"/>
      <c r="AC65" s="439"/>
      <c r="AD65" s="439"/>
      <c r="AE65" s="439"/>
      <c r="AF65" s="439"/>
      <c r="AG65" s="440"/>
      <c r="AH65" s="420"/>
      <c r="AI65" s="420"/>
      <c r="AJ65" s="420"/>
      <c r="AK65" s="420"/>
      <c r="AL65" s="420"/>
      <c r="AM65" s="420"/>
      <c r="AN65" s="420"/>
      <c r="AO65" s="420"/>
    </row>
    <row r="66" spans="2:41" ht="15" customHeight="1">
      <c r="B66" s="421" t="s">
        <v>289</v>
      </c>
      <c r="C66" s="415"/>
      <c r="D66" s="415"/>
      <c r="E66" s="415"/>
      <c r="F66" s="415"/>
      <c r="G66" s="415"/>
      <c r="H66" s="415"/>
      <c r="I66" s="416"/>
      <c r="J66" s="429" t="s">
        <v>290</v>
      </c>
      <c r="K66" s="430"/>
      <c r="L66" s="430"/>
      <c r="M66" s="430"/>
      <c r="N66" s="430"/>
      <c r="O66" s="430"/>
      <c r="P66" s="430"/>
      <c r="Q66" s="431"/>
      <c r="R66" s="421"/>
      <c r="S66" s="415"/>
      <c r="T66" s="415"/>
      <c r="U66" s="415"/>
      <c r="V66" s="415"/>
      <c r="W66" s="415"/>
      <c r="X66" s="415"/>
      <c r="Y66" s="416"/>
      <c r="Z66" s="429" t="s">
        <v>291</v>
      </c>
      <c r="AA66" s="430"/>
      <c r="AB66" s="430"/>
      <c r="AC66" s="430"/>
      <c r="AD66" s="430"/>
      <c r="AE66" s="430"/>
      <c r="AF66" s="430"/>
      <c r="AG66" s="431"/>
      <c r="AH66" s="421"/>
      <c r="AI66" s="415"/>
      <c r="AJ66" s="415"/>
      <c r="AK66" s="415"/>
      <c r="AL66" s="415"/>
      <c r="AM66" s="415"/>
      <c r="AN66" s="415"/>
      <c r="AO66" s="416"/>
    </row>
    <row r="67" spans="2:41" ht="15" customHeight="1">
      <c r="B67" s="417"/>
      <c r="C67" s="418"/>
      <c r="D67" s="418"/>
      <c r="E67" s="418"/>
      <c r="F67" s="418"/>
      <c r="G67" s="418"/>
      <c r="H67" s="418"/>
      <c r="I67" s="419"/>
      <c r="J67" s="432"/>
      <c r="K67" s="433"/>
      <c r="L67" s="433"/>
      <c r="M67" s="433"/>
      <c r="N67" s="433"/>
      <c r="O67" s="433"/>
      <c r="P67" s="433"/>
      <c r="Q67" s="434"/>
      <c r="R67" s="417"/>
      <c r="S67" s="418"/>
      <c r="T67" s="418"/>
      <c r="U67" s="418"/>
      <c r="V67" s="418"/>
      <c r="W67" s="418"/>
      <c r="X67" s="418"/>
      <c r="Y67" s="419"/>
      <c r="Z67" s="432"/>
      <c r="AA67" s="433"/>
      <c r="AB67" s="433"/>
      <c r="AC67" s="433"/>
      <c r="AD67" s="433"/>
      <c r="AE67" s="433"/>
      <c r="AF67" s="433"/>
      <c r="AG67" s="434"/>
      <c r="AH67" s="417"/>
      <c r="AI67" s="418"/>
      <c r="AJ67" s="418"/>
      <c r="AK67" s="418"/>
      <c r="AL67" s="418"/>
      <c r="AM67" s="418"/>
      <c r="AN67" s="418"/>
      <c r="AO67" s="419"/>
    </row>
    <row r="68" spans="2:41" ht="15" customHeight="1">
      <c r="B68" s="421" t="s">
        <v>91</v>
      </c>
      <c r="C68" s="415"/>
      <c r="D68" s="415"/>
      <c r="E68" s="415"/>
      <c r="F68" s="415"/>
      <c r="G68" s="415"/>
      <c r="H68" s="415"/>
      <c r="I68" s="416"/>
      <c r="J68" s="425"/>
      <c r="K68" s="426"/>
      <c r="L68" s="436" t="s">
        <v>1</v>
      </c>
      <c r="M68" s="430"/>
      <c r="N68" s="430"/>
      <c r="O68" s="430"/>
      <c r="P68" s="430"/>
      <c r="Q68" s="431"/>
      <c r="R68" s="425"/>
      <c r="S68" s="426"/>
      <c r="T68" s="430" t="s">
        <v>92</v>
      </c>
      <c r="U68" s="430"/>
      <c r="V68" s="430"/>
      <c r="W68" s="430"/>
      <c r="X68" s="430"/>
      <c r="Y68" s="431"/>
      <c r="Z68" s="425"/>
      <c r="AA68" s="426"/>
      <c r="AB68" s="437" t="s">
        <v>93</v>
      </c>
      <c r="AC68" s="437"/>
      <c r="AD68" s="437"/>
      <c r="AE68" s="437"/>
      <c r="AF68" s="437"/>
      <c r="AG68" s="438"/>
      <c r="AH68" s="80"/>
      <c r="AI68" s="81"/>
      <c r="AJ68" s="84"/>
      <c r="AK68" s="84"/>
      <c r="AL68" s="84"/>
      <c r="AM68" s="84"/>
      <c r="AN68" s="84"/>
      <c r="AO68" s="84"/>
    </row>
    <row r="69" spans="2:41" ht="15" customHeight="1">
      <c r="B69" s="417"/>
      <c r="C69" s="418"/>
      <c r="D69" s="418"/>
      <c r="E69" s="418"/>
      <c r="F69" s="418"/>
      <c r="G69" s="418"/>
      <c r="H69" s="418"/>
      <c r="I69" s="419"/>
      <c r="J69" s="427"/>
      <c r="K69" s="428"/>
      <c r="L69" s="432"/>
      <c r="M69" s="433"/>
      <c r="N69" s="433"/>
      <c r="O69" s="433"/>
      <c r="P69" s="433"/>
      <c r="Q69" s="434"/>
      <c r="R69" s="427"/>
      <c r="S69" s="428"/>
      <c r="T69" s="433"/>
      <c r="U69" s="433"/>
      <c r="V69" s="433"/>
      <c r="W69" s="433"/>
      <c r="X69" s="433"/>
      <c r="Y69" s="434"/>
      <c r="Z69" s="427"/>
      <c r="AA69" s="428"/>
      <c r="AB69" s="439"/>
      <c r="AC69" s="439"/>
      <c r="AD69" s="439"/>
      <c r="AE69" s="439"/>
      <c r="AF69" s="439"/>
      <c r="AG69" s="440"/>
      <c r="AH69" s="82"/>
      <c r="AI69" s="83"/>
      <c r="AJ69" s="85"/>
      <c r="AK69" s="85"/>
      <c r="AL69" s="85"/>
      <c r="AM69" s="85"/>
      <c r="AN69" s="85"/>
      <c r="AO69" s="85"/>
    </row>
    <row r="70" spans="2:41" ht="15" customHeight="1">
      <c r="B70" s="442" t="s">
        <v>216</v>
      </c>
      <c r="C70" s="443"/>
      <c r="D70" s="443"/>
      <c r="E70" s="443"/>
      <c r="F70" s="443"/>
      <c r="G70" s="443"/>
      <c r="H70" s="443"/>
      <c r="I70" s="444"/>
      <c r="J70" s="448"/>
      <c r="K70" s="449"/>
      <c r="L70" s="394" t="s">
        <v>213</v>
      </c>
      <c r="M70" s="395"/>
      <c r="N70" s="395"/>
      <c r="O70" s="395"/>
      <c r="P70" s="395"/>
      <c r="Q70" s="396"/>
      <c r="R70" s="448"/>
      <c r="S70" s="449"/>
      <c r="T70" s="455" t="s">
        <v>212</v>
      </c>
      <c r="U70" s="455"/>
      <c r="V70" s="455"/>
      <c r="W70" s="455"/>
      <c r="X70" s="455"/>
      <c r="Y70" s="456"/>
      <c r="Z70" s="448"/>
      <c r="AA70" s="449"/>
      <c r="AB70" s="455" t="s">
        <v>214</v>
      </c>
      <c r="AC70" s="455"/>
      <c r="AD70" s="455"/>
      <c r="AE70" s="455"/>
      <c r="AF70" s="455"/>
      <c r="AG70" s="456"/>
      <c r="AH70" s="448"/>
      <c r="AI70" s="462"/>
      <c r="AJ70" s="464" t="s">
        <v>215</v>
      </c>
      <c r="AK70" s="455"/>
      <c r="AL70" s="455"/>
      <c r="AM70" s="455"/>
      <c r="AN70" s="455"/>
      <c r="AO70" s="456"/>
    </row>
    <row r="71" spans="2:41" ht="15" customHeight="1">
      <c r="B71" s="445"/>
      <c r="C71" s="446"/>
      <c r="D71" s="446"/>
      <c r="E71" s="446"/>
      <c r="F71" s="446"/>
      <c r="G71" s="446"/>
      <c r="H71" s="446"/>
      <c r="I71" s="447"/>
      <c r="J71" s="450"/>
      <c r="K71" s="451"/>
      <c r="L71" s="452"/>
      <c r="M71" s="453"/>
      <c r="N71" s="453"/>
      <c r="O71" s="453"/>
      <c r="P71" s="453"/>
      <c r="Q71" s="454"/>
      <c r="R71" s="450"/>
      <c r="S71" s="451"/>
      <c r="T71" s="457"/>
      <c r="U71" s="457"/>
      <c r="V71" s="457"/>
      <c r="W71" s="457"/>
      <c r="X71" s="457"/>
      <c r="Y71" s="458"/>
      <c r="Z71" s="450"/>
      <c r="AA71" s="451"/>
      <c r="AB71" s="457"/>
      <c r="AC71" s="457"/>
      <c r="AD71" s="457"/>
      <c r="AE71" s="457"/>
      <c r="AF71" s="457"/>
      <c r="AG71" s="458"/>
      <c r="AH71" s="450"/>
      <c r="AI71" s="463"/>
      <c r="AJ71" s="465"/>
      <c r="AK71" s="457"/>
      <c r="AL71" s="457"/>
      <c r="AM71" s="457"/>
      <c r="AN71" s="457"/>
      <c r="AO71" s="458"/>
    </row>
    <row r="72" spans="2:41" ht="15" customHeight="1">
      <c r="B72" s="442" t="s">
        <v>217</v>
      </c>
      <c r="C72" s="443"/>
      <c r="D72" s="443"/>
      <c r="E72" s="443"/>
      <c r="F72" s="443"/>
      <c r="G72" s="443"/>
      <c r="H72" s="443"/>
      <c r="I72" s="444"/>
      <c r="J72" s="448"/>
      <c r="K72" s="449"/>
      <c r="L72" s="394" t="s">
        <v>218</v>
      </c>
      <c r="M72" s="395"/>
      <c r="N72" s="395"/>
      <c r="O72" s="395"/>
      <c r="P72" s="395"/>
      <c r="Q72" s="396"/>
      <c r="R72" s="448"/>
      <c r="S72" s="449"/>
      <c r="T72" s="395" t="s">
        <v>219</v>
      </c>
      <c r="U72" s="395"/>
      <c r="V72" s="395"/>
      <c r="W72" s="395"/>
      <c r="X72" s="395"/>
      <c r="Y72" s="396"/>
      <c r="Z72" s="448"/>
      <c r="AA72" s="449"/>
      <c r="AB72" s="395" t="s">
        <v>220</v>
      </c>
      <c r="AC72" s="395"/>
      <c r="AD72" s="395"/>
      <c r="AE72" s="395"/>
      <c r="AF72" s="395"/>
      <c r="AG72" s="396"/>
      <c r="AH72" s="466"/>
      <c r="AI72" s="467"/>
      <c r="AJ72" s="467"/>
      <c r="AK72" s="467"/>
      <c r="AL72" s="467"/>
      <c r="AM72" s="467"/>
      <c r="AN72" s="467"/>
      <c r="AO72" s="468"/>
    </row>
    <row r="73" spans="2:41" ht="15" customHeight="1">
      <c r="B73" s="445"/>
      <c r="C73" s="446"/>
      <c r="D73" s="446"/>
      <c r="E73" s="446"/>
      <c r="F73" s="446"/>
      <c r="G73" s="446"/>
      <c r="H73" s="446"/>
      <c r="I73" s="447"/>
      <c r="J73" s="450"/>
      <c r="K73" s="451"/>
      <c r="L73" s="452"/>
      <c r="M73" s="453"/>
      <c r="N73" s="453"/>
      <c r="O73" s="453"/>
      <c r="P73" s="453"/>
      <c r="Q73" s="454"/>
      <c r="R73" s="450"/>
      <c r="S73" s="451"/>
      <c r="T73" s="453"/>
      <c r="U73" s="453"/>
      <c r="V73" s="453"/>
      <c r="W73" s="453"/>
      <c r="X73" s="453"/>
      <c r="Y73" s="454"/>
      <c r="Z73" s="450"/>
      <c r="AA73" s="451"/>
      <c r="AB73" s="453"/>
      <c r="AC73" s="453"/>
      <c r="AD73" s="453"/>
      <c r="AE73" s="453"/>
      <c r="AF73" s="453"/>
      <c r="AG73" s="454"/>
      <c r="AH73" s="469"/>
      <c r="AI73" s="470"/>
      <c r="AJ73" s="470"/>
      <c r="AK73" s="470"/>
      <c r="AL73" s="470"/>
      <c r="AM73" s="470"/>
      <c r="AN73" s="470"/>
      <c r="AO73" s="471"/>
    </row>
    <row r="74" spans="2:41" ht="15" customHeight="1">
      <c r="B74" s="391" t="s">
        <v>226</v>
      </c>
      <c r="C74" s="392"/>
      <c r="D74" s="392"/>
      <c r="E74" s="392"/>
      <c r="F74" s="392"/>
      <c r="G74" s="392"/>
      <c r="H74" s="392"/>
      <c r="I74" s="393"/>
      <c r="J74" s="391" t="s">
        <v>229</v>
      </c>
      <c r="K74" s="392"/>
      <c r="L74" s="392"/>
      <c r="M74" s="392"/>
      <c r="N74" s="392"/>
      <c r="O74" s="392"/>
      <c r="P74" s="375"/>
      <c r="Q74" s="375"/>
      <c r="R74" s="375"/>
      <c r="S74" s="375"/>
      <c r="T74" s="375"/>
      <c r="U74" s="375"/>
      <c r="V74" s="375"/>
      <c r="W74" s="375"/>
      <c r="X74" s="375" t="s">
        <v>231</v>
      </c>
      <c r="Y74" s="375"/>
      <c r="Z74" s="375"/>
      <c r="AA74" s="375"/>
      <c r="AB74" s="375"/>
      <c r="AC74" s="375"/>
      <c r="AD74" s="391"/>
      <c r="AE74" s="392"/>
      <c r="AF74" s="392"/>
      <c r="AG74" s="392" t="s">
        <v>232</v>
      </c>
      <c r="AH74" s="392"/>
      <c r="AI74" s="393"/>
      <c r="AJ74" s="346"/>
      <c r="AK74" s="346"/>
      <c r="AL74" s="346"/>
      <c r="AM74" s="346"/>
      <c r="AN74" s="346"/>
      <c r="AO74" s="346"/>
    </row>
    <row r="75" spans="2:41" ht="15" customHeight="1">
      <c r="B75" s="459"/>
      <c r="C75" s="460"/>
      <c r="D75" s="460"/>
      <c r="E75" s="460"/>
      <c r="F75" s="460"/>
      <c r="G75" s="460"/>
      <c r="H75" s="460"/>
      <c r="I75" s="461"/>
      <c r="J75" s="459"/>
      <c r="K75" s="460"/>
      <c r="L75" s="460"/>
      <c r="M75" s="460"/>
      <c r="N75" s="460"/>
      <c r="O75" s="460"/>
      <c r="P75" s="375"/>
      <c r="Q75" s="375"/>
      <c r="R75" s="375"/>
      <c r="S75" s="375"/>
      <c r="T75" s="375"/>
      <c r="U75" s="375"/>
      <c r="V75" s="375"/>
      <c r="W75" s="375"/>
      <c r="X75" s="375"/>
      <c r="Y75" s="375"/>
      <c r="Z75" s="375"/>
      <c r="AA75" s="375"/>
      <c r="AB75" s="375"/>
      <c r="AC75" s="375"/>
      <c r="AD75" s="459"/>
      <c r="AE75" s="460"/>
      <c r="AF75" s="460"/>
      <c r="AG75" s="460"/>
      <c r="AH75" s="460"/>
      <c r="AI75" s="461"/>
      <c r="AJ75" s="346"/>
      <c r="AK75" s="346"/>
      <c r="AL75" s="346"/>
      <c r="AM75" s="346"/>
      <c r="AN75" s="346"/>
      <c r="AO75" s="346"/>
    </row>
    <row r="76" spans="2:41" ht="15" customHeight="1">
      <c r="B76" s="391" t="s">
        <v>227</v>
      </c>
      <c r="C76" s="392"/>
      <c r="D76" s="392"/>
      <c r="E76" s="392"/>
      <c r="F76" s="392"/>
      <c r="G76" s="392"/>
      <c r="H76" s="392"/>
      <c r="I76" s="393"/>
      <c r="J76" s="395" t="s">
        <v>96</v>
      </c>
      <c r="K76" s="395"/>
      <c r="L76" s="395"/>
      <c r="M76" s="395"/>
      <c r="N76" s="395"/>
      <c r="O76" s="396"/>
      <c r="P76" s="394"/>
      <c r="Q76" s="395"/>
      <c r="R76" s="395"/>
      <c r="S76" s="395"/>
      <c r="T76" s="395"/>
      <c r="U76" s="395" t="s">
        <v>97</v>
      </c>
      <c r="V76" s="395"/>
      <c r="W76" s="396"/>
      <c r="X76" s="347"/>
      <c r="Y76" s="347"/>
      <c r="Z76" s="347"/>
      <c r="AA76" s="347"/>
      <c r="AB76" s="347"/>
      <c r="AC76" s="348"/>
      <c r="AD76" s="346"/>
      <c r="AE76" s="346"/>
      <c r="AF76" s="346"/>
      <c r="AG76" s="346"/>
      <c r="AH76" s="346"/>
      <c r="AI76" s="346"/>
      <c r="AJ76" s="346"/>
      <c r="AK76" s="346"/>
      <c r="AL76" s="346"/>
      <c r="AM76" s="346"/>
      <c r="AN76" s="346"/>
      <c r="AO76" s="346"/>
    </row>
    <row r="77" spans="2:41" ht="15" customHeight="1">
      <c r="B77" s="459"/>
      <c r="C77" s="460"/>
      <c r="D77" s="460"/>
      <c r="E77" s="460"/>
      <c r="F77" s="460"/>
      <c r="G77" s="460"/>
      <c r="H77" s="460"/>
      <c r="I77" s="461"/>
      <c r="J77" s="453"/>
      <c r="K77" s="453"/>
      <c r="L77" s="453"/>
      <c r="M77" s="453"/>
      <c r="N77" s="453"/>
      <c r="O77" s="454"/>
      <c r="P77" s="452"/>
      <c r="Q77" s="453"/>
      <c r="R77" s="453"/>
      <c r="S77" s="453"/>
      <c r="T77" s="453"/>
      <c r="U77" s="453"/>
      <c r="V77" s="453"/>
      <c r="W77" s="454"/>
      <c r="X77" s="349"/>
      <c r="Y77" s="349"/>
      <c r="Z77" s="349"/>
      <c r="AA77" s="349"/>
      <c r="AB77" s="349"/>
      <c r="AC77" s="350"/>
      <c r="AD77" s="346"/>
      <c r="AE77" s="346"/>
      <c r="AF77" s="346"/>
      <c r="AG77" s="346"/>
      <c r="AH77" s="346"/>
      <c r="AI77" s="346"/>
      <c r="AJ77" s="346"/>
      <c r="AK77" s="346"/>
      <c r="AL77" s="346"/>
      <c r="AM77" s="346"/>
      <c r="AN77" s="346"/>
      <c r="AO77" s="346"/>
    </row>
    <row r="78" spans="2:41" ht="30" customHeight="1">
      <c r="B78" s="472" t="s">
        <v>98</v>
      </c>
      <c r="C78" s="473"/>
      <c r="D78" s="473"/>
      <c r="E78" s="473"/>
      <c r="F78" s="473"/>
      <c r="G78" s="473"/>
      <c r="H78" s="473"/>
      <c r="I78" s="474"/>
      <c r="J78" s="374" t="s">
        <v>99</v>
      </c>
      <c r="K78" s="374"/>
      <c r="L78" s="374"/>
      <c r="M78" s="374"/>
      <c r="N78" s="374"/>
      <c r="O78" s="382" t="s">
        <v>100</v>
      </c>
      <c r="P78" s="384"/>
      <c r="Q78" s="478" t="s">
        <v>101</v>
      </c>
      <c r="R78" s="479"/>
      <c r="S78" s="479"/>
      <c r="T78" s="479"/>
      <c r="U78" s="479"/>
      <c r="V78" s="479"/>
      <c r="W78" s="480"/>
      <c r="X78" s="374" t="s">
        <v>102</v>
      </c>
      <c r="Y78" s="374"/>
      <c r="Z78" s="374"/>
      <c r="AA78" s="374"/>
      <c r="AB78" s="374"/>
      <c r="AC78" s="374"/>
      <c r="AD78" s="481" t="s">
        <v>312</v>
      </c>
      <c r="AE78" s="374"/>
      <c r="AF78" s="374"/>
      <c r="AG78" s="374"/>
      <c r="AH78" s="374"/>
      <c r="AI78" s="374"/>
      <c r="AJ78" s="382" t="s">
        <v>5</v>
      </c>
      <c r="AK78" s="383"/>
      <c r="AL78" s="383"/>
      <c r="AM78" s="383"/>
      <c r="AN78" s="383"/>
      <c r="AO78" s="384"/>
    </row>
    <row r="79" spans="2:41" ht="20.100000000000001" customHeight="1">
      <c r="B79" s="475"/>
      <c r="C79" s="476"/>
      <c r="D79" s="476"/>
      <c r="E79" s="476"/>
      <c r="F79" s="476"/>
      <c r="G79" s="476"/>
      <c r="H79" s="476"/>
      <c r="I79" s="477"/>
      <c r="J79" s="374"/>
      <c r="K79" s="374"/>
      <c r="L79" s="374"/>
      <c r="M79" s="374"/>
      <c r="N79" s="374"/>
      <c r="O79" s="382"/>
      <c r="P79" s="384"/>
      <c r="Q79" s="382"/>
      <c r="R79" s="383"/>
      <c r="S79" s="383"/>
      <c r="T79" s="383"/>
      <c r="U79" s="383"/>
      <c r="V79" s="383"/>
      <c r="W79" s="384"/>
      <c r="X79" s="374"/>
      <c r="Y79" s="374"/>
      <c r="Z79" s="374"/>
      <c r="AA79" s="374"/>
      <c r="AB79" s="374"/>
      <c r="AC79" s="374"/>
      <c r="AD79" s="374"/>
      <c r="AE79" s="374"/>
      <c r="AF79" s="374"/>
      <c r="AG79" s="374"/>
      <c r="AH79" s="374"/>
      <c r="AI79" s="374"/>
      <c r="AJ79" s="482"/>
      <c r="AK79" s="483"/>
      <c r="AL79" s="483"/>
      <c r="AM79" s="483"/>
      <c r="AN79" s="483"/>
      <c r="AO79" s="484"/>
    </row>
    <row r="80" spans="2:41" ht="20.100000000000001" customHeight="1">
      <c r="B80" s="475"/>
      <c r="C80" s="476"/>
      <c r="D80" s="476"/>
      <c r="E80" s="476"/>
      <c r="F80" s="476"/>
      <c r="G80" s="476"/>
      <c r="H80" s="476"/>
      <c r="I80" s="477"/>
      <c r="J80" s="374"/>
      <c r="K80" s="374"/>
      <c r="L80" s="374"/>
      <c r="M80" s="374"/>
      <c r="N80" s="374"/>
      <c r="O80" s="382"/>
      <c r="P80" s="384"/>
      <c r="Q80" s="382"/>
      <c r="R80" s="383"/>
      <c r="S80" s="383"/>
      <c r="T80" s="383"/>
      <c r="U80" s="383"/>
      <c r="V80" s="383"/>
      <c r="W80" s="384"/>
      <c r="X80" s="374"/>
      <c r="Y80" s="374"/>
      <c r="Z80" s="374"/>
      <c r="AA80" s="374"/>
      <c r="AB80" s="374"/>
      <c r="AC80" s="374"/>
      <c r="AD80" s="374"/>
      <c r="AE80" s="374"/>
      <c r="AF80" s="374"/>
      <c r="AG80" s="374"/>
      <c r="AH80" s="374"/>
      <c r="AI80" s="374"/>
      <c r="AJ80" s="482"/>
      <c r="AK80" s="483"/>
      <c r="AL80" s="483"/>
      <c r="AM80" s="483"/>
      <c r="AN80" s="483"/>
      <c r="AO80" s="484"/>
    </row>
    <row r="81" spans="2:55" ht="20.100000000000001" customHeight="1">
      <c r="B81" s="475"/>
      <c r="C81" s="476"/>
      <c r="D81" s="476"/>
      <c r="E81" s="476"/>
      <c r="F81" s="476"/>
      <c r="G81" s="476"/>
      <c r="H81" s="476"/>
      <c r="I81" s="477"/>
      <c r="J81" s="374"/>
      <c r="K81" s="374"/>
      <c r="L81" s="374"/>
      <c r="M81" s="374"/>
      <c r="N81" s="374"/>
      <c r="O81" s="382"/>
      <c r="P81" s="384"/>
      <c r="Q81" s="382"/>
      <c r="R81" s="383"/>
      <c r="S81" s="383"/>
      <c r="T81" s="383"/>
      <c r="U81" s="383"/>
      <c r="V81" s="383"/>
      <c r="W81" s="384"/>
      <c r="X81" s="374"/>
      <c r="Y81" s="374"/>
      <c r="Z81" s="374"/>
      <c r="AA81" s="374"/>
      <c r="AB81" s="374"/>
      <c r="AC81" s="374"/>
      <c r="AD81" s="374"/>
      <c r="AE81" s="374"/>
      <c r="AF81" s="374"/>
      <c r="AG81" s="374"/>
      <c r="AH81" s="374"/>
      <c r="AI81" s="374"/>
      <c r="AJ81" s="482"/>
      <c r="AK81" s="483"/>
      <c r="AL81" s="483"/>
      <c r="AM81" s="483"/>
      <c r="AN81" s="483"/>
      <c r="AO81" s="484"/>
    </row>
    <row r="82" spans="2:55" ht="20.100000000000001" customHeight="1">
      <c r="B82" s="475"/>
      <c r="C82" s="476"/>
      <c r="D82" s="476"/>
      <c r="E82" s="476"/>
      <c r="F82" s="476"/>
      <c r="G82" s="476"/>
      <c r="H82" s="476"/>
      <c r="I82" s="477"/>
      <c r="J82" s="382"/>
      <c r="K82" s="383"/>
      <c r="L82" s="383"/>
      <c r="M82" s="383"/>
      <c r="N82" s="384"/>
      <c r="O82" s="382"/>
      <c r="P82" s="384"/>
      <c r="Q82" s="382"/>
      <c r="R82" s="383"/>
      <c r="S82" s="383"/>
      <c r="T82" s="383"/>
      <c r="U82" s="383"/>
      <c r="V82" s="383"/>
      <c r="W82" s="384"/>
      <c r="X82" s="382"/>
      <c r="Y82" s="383"/>
      <c r="Z82" s="383"/>
      <c r="AA82" s="383"/>
      <c r="AB82" s="383"/>
      <c r="AC82" s="384"/>
      <c r="AD82" s="382"/>
      <c r="AE82" s="383"/>
      <c r="AF82" s="383"/>
      <c r="AG82" s="383"/>
      <c r="AH82" s="383"/>
      <c r="AI82" s="384"/>
      <c r="AJ82" s="482"/>
      <c r="AK82" s="483"/>
      <c r="AL82" s="483"/>
      <c r="AM82" s="483"/>
      <c r="AN82" s="483"/>
      <c r="AO82" s="484"/>
    </row>
    <row r="83" spans="2:55" ht="15" customHeight="1">
      <c r="B83" s="497" t="s">
        <v>103</v>
      </c>
      <c r="C83" s="498"/>
      <c r="D83" s="498"/>
      <c r="E83" s="498"/>
      <c r="F83" s="498"/>
      <c r="G83" s="498"/>
      <c r="H83" s="498"/>
      <c r="I83" s="498"/>
      <c r="J83" s="394" t="s">
        <v>104</v>
      </c>
      <c r="K83" s="395"/>
      <c r="L83" s="395"/>
      <c r="M83" s="395"/>
      <c r="N83" s="395"/>
      <c r="O83" s="395"/>
      <c r="P83" s="395"/>
      <c r="Q83" s="395"/>
      <c r="R83" s="395"/>
      <c r="S83" s="395"/>
      <c r="T83" s="395"/>
      <c r="U83" s="395"/>
      <c r="V83" s="395" t="s">
        <v>105</v>
      </c>
      <c r="W83" s="396"/>
      <c r="X83" s="442" t="s">
        <v>313</v>
      </c>
      <c r="Y83" s="443"/>
      <c r="Z83" s="443"/>
      <c r="AA83" s="443"/>
      <c r="AB83" s="443"/>
      <c r="AC83" s="444"/>
      <c r="AD83" s="503"/>
      <c r="AE83" s="503"/>
      <c r="AF83" s="503"/>
      <c r="AG83" s="503"/>
      <c r="AH83" s="395" t="s">
        <v>106</v>
      </c>
      <c r="AI83" s="396"/>
      <c r="AJ83" s="346"/>
      <c r="AK83" s="346"/>
      <c r="AL83" s="346"/>
      <c r="AM83" s="346"/>
      <c r="AN83" s="346"/>
      <c r="AO83" s="346"/>
    </row>
    <row r="84" spans="2:55" ht="15" customHeight="1">
      <c r="B84" s="499"/>
      <c r="C84" s="500"/>
      <c r="D84" s="500"/>
      <c r="E84" s="500"/>
      <c r="F84" s="500"/>
      <c r="G84" s="500"/>
      <c r="H84" s="500"/>
      <c r="I84" s="500"/>
      <c r="J84" s="452"/>
      <c r="K84" s="453"/>
      <c r="L84" s="453"/>
      <c r="M84" s="453"/>
      <c r="N84" s="453"/>
      <c r="O84" s="453"/>
      <c r="P84" s="453"/>
      <c r="Q84" s="453"/>
      <c r="R84" s="453"/>
      <c r="S84" s="453"/>
      <c r="T84" s="453"/>
      <c r="U84" s="453"/>
      <c r="V84" s="453"/>
      <c r="W84" s="454"/>
      <c r="X84" s="445"/>
      <c r="Y84" s="446"/>
      <c r="Z84" s="446"/>
      <c r="AA84" s="446"/>
      <c r="AB84" s="446"/>
      <c r="AC84" s="447"/>
      <c r="AD84" s="453"/>
      <c r="AE84" s="453"/>
      <c r="AF84" s="453"/>
      <c r="AG84" s="453"/>
      <c r="AH84" s="453"/>
      <c r="AI84" s="454"/>
      <c r="AJ84" s="346"/>
      <c r="AK84" s="346"/>
      <c r="AL84" s="346"/>
      <c r="AM84" s="346"/>
      <c r="AN84" s="346"/>
      <c r="AO84" s="346"/>
    </row>
    <row r="85" spans="2:55" ht="15" customHeight="1">
      <c r="B85" s="499"/>
      <c r="C85" s="500"/>
      <c r="D85" s="500"/>
      <c r="E85" s="500"/>
      <c r="F85" s="500"/>
      <c r="G85" s="500"/>
      <c r="H85" s="500"/>
      <c r="I85" s="500"/>
      <c r="J85" s="394" t="s">
        <v>107</v>
      </c>
      <c r="K85" s="395"/>
      <c r="L85" s="395"/>
      <c r="M85" s="395"/>
      <c r="N85" s="395"/>
      <c r="O85" s="395"/>
      <c r="P85" s="395"/>
      <c r="Q85" s="395"/>
      <c r="R85" s="395"/>
      <c r="S85" s="395"/>
      <c r="T85" s="395"/>
      <c r="U85" s="395"/>
      <c r="V85" s="395" t="s">
        <v>105</v>
      </c>
      <c r="W85" s="396"/>
      <c r="X85" s="346"/>
      <c r="Y85" s="346"/>
      <c r="Z85" s="346"/>
      <c r="AA85" s="346"/>
      <c r="AB85" s="346"/>
      <c r="AC85" s="346"/>
      <c r="AD85" s="346"/>
      <c r="AE85" s="346"/>
      <c r="AF85" s="346"/>
      <c r="AG85" s="346"/>
      <c r="AH85" s="346"/>
      <c r="AI85" s="346"/>
      <c r="AJ85" s="346"/>
      <c r="AK85" s="346"/>
      <c r="AL85" s="346"/>
      <c r="AM85" s="346"/>
      <c r="AN85" s="346"/>
      <c r="AO85" s="346"/>
    </row>
    <row r="86" spans="2:55" ht="15" customHeight="1">
      <c r="B86" s="501"/>
      <c r="C86" s="502"/>
      <c r="D86" s="502"/>
      <c r="E86" s="502"/>
      <c r="F86" s="502"/>
      <c r="G86" s="502"/>
      <c r="H86" s="502"/>
      <c r="I86" s="502"/>
      <c r="J86" s="452"/>
      <c r="K86" s="453"/>
      <c r="L86" s="453"/>
      <c r="M86" s="453"/>
      <c r="N86" s="453"/>
      <c r="O86" s="453"/>
      <c r="P86" s="453"/>
      <c r="Q86" s="453"/>
      <c r="R86" s="453"/>
      <c r="S86" s="453"/>
      <c r="T86" s="453"/>
      <c r="U86" s="453"/>
      <c r="V86" s="453"/>
      <c r="W86" s="454"/>
      <c r="X86" s="346"/>
      <c r="Y86" s="346"/>
      <c r="Z86" s="346"/>
      <c r="AA86" s="346"/>
      <c r="AB86" s="346"/>
      <c r="AC86" s="346"/>
      <c r="AD86" s="346"/>
      <c r="AE86" s="346"/>
      <c r="AF86" s="346"/>
      <c r="AG86" s="346"/>
      <c r="AH86" s="346"/>
      <c r="AI86" s="346"/>
      <c r="AJ86" s="346"/>
      <c r="AK86" s="346"/>
      <c r="AL86" s="346"/>
      <c r="AM86" s="346"/>
      <c r="AN86" s="346"/>
      <c r="AO86" s="346"/>
    </row>
    <row r="87" spans="2:55" ht="20.100000000000001" customHeight="1">
      <c r="B87" s="436" t="s">
        <v>108</v>
      </c>
      <c r="C87" s="437"/>
      <c r="D87" s="437"/>
      <c r="E87" s="437"/>
      <c r="F87" s="437"/>
      <c r="G87" s="437"/>
      <c r="H87" s="437"/>
      <c r="I87" s="438"/>
      <c r="J87" s="488" t="s">
        <v>92</v>
      </c>
      <c r="K87" s="489"/>
      <c r="L87" s="489"/>
      <c r="M87" s="489"/>
      <c r="N87" s="489"/>
      <c r="O87" s="489"/>
      <c r="P87" s="489"/>
      <c r="Q87" s="489"/>
      <c r="R87" s="489"/>
      <c r="S87" s="489"/>
      <c r="T87" s="489"/>
      <c r="U87" s="489"/>
      <c r="V87" s="489"/>
      <c r="W87" s="489"/>
      <c r="X87" s="489"/>
      <c r="Y87" s="490"/>
      <c r="Z87" s="489" t="s">
        <v>1</v>
      </c>
      <c r="AA87" s="489"/>
      <c r="AB87" s="489"/>
      <c r="AC87" s="489"/>
      <c r="AD87" s="489"/>
      <c r="AE87" s="489"/>
      <c r="AF87" s="489"/>
      <c r="AG87" s="489"/>
      <c r="AH87" s="489"/>
      <c r="AI87" s="489"/>
      <c r="AJ87" s="489"/>
      <c r="AK87" s="489"/>
      <c r="AL87" s="489"/>
      <c r="AM87" s="489"/>
      <c r="AN87" s="489"/>
      <c r="AO87" s="491"/>
      <c r="AR87" s="285" t="s">
        <v>841</v>
      </c>
    </row>
    <row r="88" spans="2:55" ht="20.100000000000001" customHeight="1">
      <c r="B88" s="485"/>
      <c r="C88" s="486"/>
      <c r="D88" s="486"/>
      <c r="E88" s="486"/>
      <c r="F88" s="486"/>
      <c r="G88" s="486"/>
      <c r="H88" s="486"/>
      <c r="I88" s="487"/>
      <c r="J88" s="492" t="s">
        <v>77</v>
      </c>
      <c r="K88" s="492"/>
      <c r="L88" s="492"/>
      <c r="M88" s="492"/>
      <c r="N88" s="492"/>
      <c r="O88" s="492"/>
      <c r="P88" s="493" t="s">
        <v>109</v>
      </c>
      <c r="Q88" s="494"/>
      <c r="R88" s="494"/>
      <c r="S88" s="494"/>
      <c r="T88" s="495"/>
      <c r="U88" s="493" t="s">
        <v>110</v>
      </c>
      <c r="V88" s="494"/>
      <c r="W88" s="494"/>
      <c r="X88" s="494"/>
      <c r="Y88" s="496"/>
      <c r="Z88" s="504" t="s">
        <v>77</v>
      </c>
      <c r="AA88" s="489"/>
      <c r="AB88" s="489"/>
      <c r="AC88" s="489"/>
      <c r="AD88" s="489"/>
      <c r="AE88" s="491"/>
      <c r="AF88" s="493" t="s">
        <v>111</v>
      </c>
      <c r="AG88" s="494"/>
      <c r="AH88" s="494"/>
      <c r="AI88" s="494"/>
      <c r="AJ88" s="495"/>
      <c r="AK88" s="493" t="s">
        <v>112</v>
      </c>
      <c r="AL88" s="494"/>
      <c r="AM88" s="494"/>
      <c r="AN88" s="494"/>
      <c r="AO88" s="495"/>
    </row>
    <row r="89" spans="2:55" ht="20.100000000000001" customHeight="1">
      <c r="B89" s="485"/>
      <c r="C89" s="486"/>
      <c r="D89" s="486"/>
      <c r="E89" s="486"/>
      <c r="F89" s="486"/>
      <c r="G89" s="486"/>
      <c r="H89" s="486"/>
      <c r="I89" s="487"/>
      <c r="J89" s="492" t="s">
        <v>113</v>
      </c>
      <c r="K89" s="492"/>
      <c r="L89" s="492"/>
      <c r="M89" s="492"/>
      <c r="N89" s="492"/>
      <c r="O89" s="492"/>
      <c r="P89" s="505">
        <f>【共】個人_損益!I11/1000</f>
        <v>16870</v>
      </c>
      <c r="Q89" s="506"/>
      <c r="R89" s="506"/>
      <c r="S89" s="494" t="s">
        <v>75</v>
      </c>
      <c r="T89" s="495"/>
      <c r="U89" s="507"/>
      <c r="V89" s="508"/>
      <c r="W89" s="508"/>
      <c r="X89" s="494" t="s">
        <v>75</v>
      </c>
      <c r="Y89" s="496"/>
      <c r="Z89" s="504" t="s">
        <v>114</v>
      </c>
      <c r="AA89" s="489"/>
      <c r="AB89" s="489"/>
      <c r="AC89" s="489"/>
      <c r="AD89" s="489"/>
      <c r="AE89" s="491"/>
      <c r="AF89" s="89" t="s">
        <v>115</v>
      </c>
      <c r="AG89" s="515">
        <f>AF167/1000</f>
        <v>0</v>
      </c>
      <c r="AH89" s="515"/>
      <c r="AI89" s="494" t="s">
        <v>75</v>
      </c>
      <c r="AJ89" s="495"/>
      <c r="AK89" s="89" t="s">
        <v>116</v>
      </c>
      <c r="AL89" s="515">
        <f>AF168</f>
        <v>0</v>
      </c>
      <c r="AM89" s="515"/>
      <c r="AN89" s="494" t="s">
        <v>75</v>
      </c>
      <c r="AO89" s="495"/>
      <c r="AR89" s="95"/>
    </row>
    <row r="90" spans="2:55" ht="20.100000000000001" customHeight="1">
      <c r="B90" s="485"/>
      <c r="C90" s="486"/>
      <c r="D90" s="486"/>
      <c r="E90" s="486"/>
      <c r="F90" s="486"/>
      <c r="G90" s="486"/>
      <c r="H90" s="486"/>
      <c r="I90" s="487"/>
      <c r="J90" s="492" t="s">
        <v>117</v>
      </c>
      <c r="K90" s="492"/>
      <c r="L90" s="492"/>
      <c r="M90" s="492"/>
      <c r="N90" s="492"/>
      <c r="O90" s="492"/>
      <c r="P90" s="505">
        <f>【共】個人_損益!I39/1000</f>
        <v>10760</v>
      </c>
      <c r="Q90" s="506"/>
      <c r="R90" s="506"/>
      <c r="S90" s="516" t="s">
        <v>75</v>
      </c>
      <c r="T90" s="517"/>
      <c r="U90" s="518">
        <f>L164</f>
        <v>0</v>
      </c>
      <c r="V90" s="519"/>
      <c r="W90" s="519"/>
      <c r="X90" s="516" t="s">
        <v>75</v>
      </c>
      <c r="Y90" s="520"/>
      <c r="Z90" s="504" t="s">
        <v>118</v>
      </c>
      <c r="AA90" s="489"/>
      <c r="AB90" s="489"/>
      <c r="AC90" s="489"/>
      <c r="AD90" s="489"/>
      <c r="AE90" s="491"/>
      <c r="AF90" s="521"/>
      <c r="AG90" s="522"/>
      <c r="AH90" s="522"/>
      <c r="AI90" s="522"/>
      <c r="AJ90" s="523"/>
      <c r="AK90" s="92" t="s">
        <v>119</v>
      </c>
      <c r="AL90" s="515">
        <f>AF169</f>
        <v>0</v>
      </c>
      <c r="AM90" s="515"/>
      <c r="AN90" s="494" t="s">
        <v>75</v>
      </c>
      <c r="AO90" s="495"/>
    </row>
    <row r="91" spans="2:55" ht="20.100000000000001" customHeight="1">
      <c r="B91" s="485"/>
      <c r="C91" s="486"/>
      <c r="D91" s="486"/>
      <c r="E91" s="486"/>
      <c r="F91" s="486"/>
      <c r="G91" s="486"/>
      <c r="H91" s="486"/>
      <c r="I91" s="487"/>
      <c r="J91" s="436" t="s">
        <v>120</v>
      </c>
      <c r="K91" s="438"/>
      <c r="L91" s="429" t="s">
        <v>121</v>
      </c>
      <c r="M91" s="430"/>
      <c r="N91" s="430"/>
      <c r="O91" s="430"/>
      <c r="P91" s="90" t="s">
        <v>122</v>
      </c>
      <c r="Q91" s="91"/>
      <c r="R91" s="91"/>
      <c r="S91" s="279"/>
      <c r="T91" s="279"/>
      <c r="U91" s="90"/>
      <c r="V91" s="91"/>
      <c r="W91" s="91"/>
      <c r="X91" s="279"/>
      <c r="Y91" s="280"/>
      <c r="Z91" s="530" t="s">
        <v>123</v>
      </c>
      <c r="AA91" s="531"/>
      <c r="AB91" s="531"/>
      <c r="AC91" s="531"/>
      <c r="AD91" s="531"/>
      <c r="AE91" s="531"/>
      <c r="AF91" s="531"/>
      <c r="AG91" s="532"/>
      <c r="AH91" s="533">
        <f>AG89+(AL89-AL90)</f>
        <v>0</v>
      </c>
      <c r="AI91" s="533"/>
      <c r="AJ91" s="533"/>
      <c r="AK91" s="533"/>
      <c r="AL91" s="533"/>
      <c r="AM91" s="533"/>
      <c r="AN91" s="494" t="s">
        <v>75</v>
      </c>
      <c r="AO91" s="495"/>
      <c r="AR91" s="95"/>
      <c r="BC91" s="87"/>
    </row>
    <row r="92" spans="2:55" ht="20.100000000000001" customHeight="1">
      <c r="B92" s="485"/>
      <c r="C92" s="486"/>
      <c r="D92" s="486"/>
      <c r="E92" s="486"/>
      <c r="F92" s="486"/>
      <c r="G92" s="486"/>
      <c r="H92" s="486"/>
      <c r="I92" s="487"/>
      <c r="J92" s="485"/>
      <c r="K92" s="487"/>
      <c r="L92" s="432"/>
      <c r="M92" s="433"/>
      <c r="N92" s="433"/>
      <c r="O92" s="433"/>
      <c r="P92" s="524">
        <f>P89-P90</f>
        <v>6110</v>
      </c>
      <c r="Q92" s="525"/>
      <c r="R92" s="525"/>
      <c r="S92" s="513" t="s">
        <v>75</v>
      </c>
      <c r="T92" s="513"/>
      <c r="U92" s="526">
        <f>U89-U90</f>
        <v>0</v>
      </c>
      <c r="V92" s="527"/>
      <c r="W92" s="527"/>
      <c r="X92" s="528" t="s">
        <v>75</v>
      </c>
      <c r="Y92" s="529"/>
      <c r="Z92" s="530" t="s">
        <v>124</v>
      </c>
      <c r="AA92" s="531"/>
      <c r="AB92" s="531"/>
      <c r="AC92" s="531"/>
      <c r="AD92" s="531"/>
      <c r="AE92" s="531"/>
      <c r="AF92" s="531"/>
      <c r="AG92" s="532"/>
      <c r="AH92" s="533">
        <f>AF174/1000</f>
        <v>0</v>
      </c>
      <c r="AI92" s="533"/>
      <c r="AJ92" s="533"/>
      <c r="AK92" s="533"/>
      <c r="AL92" s="533"/>
      <c r="AM92" s="533"/>
      <c r="AN92" s="494" t="s">
        <v>75</v>
      </c>
      <c r="AO92" s="495"/>
    </row>
    <row r="93" spans="2:55" ht="20.100000000000001" customHeight="1">
      <c r="B93" s="485"/>
      <c r="C93" s="486"/>
      <c r="D93" s="486"/>
      <c r="E93" s="486"/>
      <c r="F93" s="486"/>
      <c r="G93" s="486"/>
      <c r="H93" s="486"/>
      <c r="I93" s="487"/>
      <c r="J93" s="485"/>
      <c r="K93" s="487"/>
      <c r="L93" s="429" t="s">
        <v>74</v>
      </c>
      <c r="M93" s="430"/>
      <c r="N93" s="430"/>
      <c r="O93" s="430"/>
      <c r="P93" s="86" t="s">
        <v>125</v>
      </c>
      <c r="Q93" s="93"/>
      <c r="R93" s="93"/>
      <c r="S93" s="93"/>
      <c r="T93" s="93"/>
      <c r="U93" s="93"/>
      <c r="V93" s="93"/>
      <c r="W93" s="93"/>
      <c r="X93" s="93"/>
      <c r="Y93" s="78"/>
      <c r="Z93" s="534" t="s">
        <v>126</v>
      </c>
      <c r="AA93" s="535"/>
      <c r="AB93" s="535"/>
      <c r="AC93" s="535"/>
      <c r="AD93" s="535"/>
      <c r="AE93" s="535"/>
      <c r="AF93" s="535"/>
      <c r="AG93" s="535"/>
      <c r="AH93" s="535"/>
      <c r="AI93" s="535"/>
      <c r="AJ93" s="535"/>
      <c r="AK93" s="536">
        <f>AF139+AF142+AF145+AF148</f>
        <v>0</v>
      </c>
      <c r="AL93" s="537"/>
      <c r="AM93" s="537"/>
      <c r="AN93" s="494" t="s">
        <v>75</v>
      </c>
      <c r="AO93" s="495"/>
    </row>
    <row r="94" spans="2:55" ht="20.100000000000001" customHeight="1">
      <c r="B94" s="485"/>
      <c r="C94" s="486"/>
      <c r="D94" s="486"/>
      <c r="E94" s="486"/>
      <c r="F94" s="486"/>
      <c r="G94" s="486"/>
      <c r="H94" s="486"/>
      <c r="I94" s="487"/>
      <c r="J94" s="485"/>
      <c r="K94" s="487"/>
      <c r="L94" s="432"/>
      <c r="M94" s="433"/>
      <c r="N94" s="433"/>
      <c r="O94" s="433"/>
      <c r="P94" s="94"/>
      <c r="Q94" s="538">
        <f>P92+U92</f>
        <v>6110</v>
      </c>
      <c r="R94" s="538"/>
      <c r="S94" s="538"/>
      <c r="T94" s="538"/>
      <c r="U94" s="538"/>
      <c r="V94" s="538"/>
      <c r="W94" s="538"/>
      <c r="X94" s="513" t="s">
        <v>75</v>
      </c>
      <c r="Y94" s="514"/>
      <c r="Z94" s="539" t="s">
        <v>127</v>
      </c>
      <c r="AA94" s="540"/>
      <c r="AB94" s="540"/>
      <c r="AC94" s="540"/>
      <c r="AD94" s="540"/>
      <c r="AE94" s="540"/>
      <c r="AF94" s="540"/>
      <c r="AG94" s="540"/>
      <c r="AH94" s="540"/>
      <c r="AI94" s="540"/>
      <c r="AJ94" s="540"/>
      <c r="AK94" s="536">
        <f>AF136</f>
        <v>0</v>
      </c>
      <c r="AL94" s="537"/>
      <c r="AM94" s="537"/>
      <c r="AN94" s="494" t="s">
        <v>75</v>
      </c>
      <c r="AO94" s="495"/>
    </row>
    <row r="95" spans="2:55" ht="20.100000000000001" customHeight="1">
      <c r="B95" s="441"/>
      <c r="C95" s="439"/>
      <c r="D95" s="439"/>
      <c r="E95" s="439"/>
      <c r="F95" s="439"/>
      <c r="G95" s="439"/>
      <c r="H95" s="439"/>
      <c r="I95" s="440"/>
      <c r="J95" s="441"/>
      <c r="K95" s="440"/>
      <c r="L95" s="509" t="s">
        <v>128</v>
      </c>
      <c r="M95" s="509"/>
      <c r="N95" s="509"/>
      <c r="O95" s="509"/>
      <c r="P95" s="510"/>
      <c r="Q95" s="510"/>
      <c r="R95" s="510"/>
      <c r="S95" s="510"/>
      <c r="T95" s="510"/>
      <c r="U95" s="511">
        <f>P92/Q94*100</f>
        <v>100</v>
      </c>
      <c r="V95" s="512"/>
      <c r="W95" s="512"/>
      <c r="X95" s="513" t="s">
        <v>129</v>
      </c>
      <c r="Y95" s="514"/>
      <c r="Z95" s="539" t="s">
        <v>128</v>
      </c>
      <c r="AA95" s="540"/>
      <c r="AB95" s="540"/>
      <c r="AC95" s="540"/>
      <c r="AD95" s="540"/>
      <c r="AE95" s="540"/>
      <c r="AF95" s="540"/>
      <c r="AG95" s="540"/>
      <c r="AH95" s="540"/>
      <c r="AI95" s="540"/>
      <c r="AJ95" s="540"/>
      <c r="AK95" s="511" t="e">
        <f>AK93/AK94*100</f>
        <v>#DIV/0!</v>
      </c>
      <c r="AL95" s="512"/>
      <c r="AM95" s="512"/>
      <c r="AN95" s="494" t="s">
        <v>129</v>
      </c>
      <c r="AO95" s="495"/>
    </row>
    <row r="96" spans="2:55" ht="15" customHeight="1">
      <c r="B96" s="497" t="s">
        <v>292</v>
      </c>
      <c r="C96" s="392"/>
      <c r="D96" s="392"/>
      <c r="E96" s="392"/>
      <c r="F96" s="392"/>
      <c r="G96" s="392"/>
      <c r="H96" s="392"/>
      <c r="I96" s="393"/>
      <c r="J96" s="548"/>
      <c r="K96" s="549"/>
      <c r="L96" s="549"/>
      <c r="M96" s="549"/>
      <c r="N96" s="549"/>
      <c r="O96" s="549"/>
      <c r="P96" s="549"/>
      <c r="Q96" s="549"/>
      <c r="R96" s="549"/>
      <c r="S96" s="549"/>
      <c r="T96" s="549"/>
      <c r="U96" s="549"/>
      <c r="V96" s="549"/>
      <c r="W96" s="549"/>
      <c r="X96" s="549"/>
      <c r="Y96" s="549"/>
      <c r="Z96" s="549"/>
      <c r="AA96" s="549"/>
      <c r="AB96" s="549"/>
      <c r="AC96" s="549"/>
      <c r="AD96" s="549"/>
      <c r="AE96" s="549"/>
      <c r="AF96" s="549"/>
      <c r="AG96" s="549"/>
      <c r="AH96" s="549"/>
      <c r="AI96" s="549"/>
      <c r="AJ96" s="549"/>
      <c r="AK96" s="549"/>
      <c r="AL96" s="549"/>
      <c r="AM96" s="549"/>
      <c r="AN96" s="549"/>
      <c r="AO96" s="550"/>
    </row>
    <row r="97" spans="2:44" ht="15" customHeight="1">
      <c r="B97" s="545"/>
      <c r="C97" s="546"/>
      <c r="D97" s="546"/>
      <c r="E97" s="546"/>
      <c r="F97" s="546"/>
      <c r="G97" s="546"/>
      <c r="H97" s="546"/>
      <c r="I97" s="547"/>
      <c r="J97" s="551"/>
      <c r="K97" s="552"/>
      <c r="L97" s="552"/>
      <c r="M97" s="552"/>
      <c r="N97" s="552"/>
      <c r="O97" s="552"/>
      <c r="P97" s="552"/>
      <c r="Q97" s="552"/>
      <c r="R97" s="552"/>
      <c r="S97" s="552"/>
      <c r="T97" s="552"/>
      <c r="U97" s="552"/>
      <c r="V97" s="552"/>
      <c r="W97" s="552"/>
      <c r="X97" s="552"/>
      <c r="Y97" s="552"/>
      <c r="Z97" s="552"/>
      <c r="AA97" s="552"/>
      <c r="AB97" s="552"/>
      <c r="AC97" s="552"/>
      <c r="AD97" s="552"/>
      <c r="AE97" s="552"/>
      <c r="AF97" s="552"/>
      <c r="AG97" s="552"/>
      <c r="AH97" s="552"/>
      <c r="AI97" s="552"/>
      <c r="AJ97" s="552"/>
      <c r="AK97" s="552"/>
      <c r="AL97" s="552"/>
      <c r="AM97" s="552"/>
      <c r="AN97" s="552"/>
      <c r="AO97" s="553"/>
    </row>
    <row r="98" spans="2:44">
      <c r="B98" s="459"/>
      <c r="C98" s="460"/>
      <c r="D98" s="460"/>
      <c r="E98" s="460"/>
      <c r="F98" s="460"/>
      <c r="G98" s="460"/>
      <c r="H98" s="460"/>
      <c r="I98" s="461"/>
      <c r="J98" s="554"/>
      <c r="K98" s="555"/>
      <c r="L98" s="555"/>
      <c r="M98" s="555"/>
      <c r="N98" s="555"/>
      <c r="O98" s="555"/>
      <c r="P98" s="555"/>
      <c r="Q98" s="555"/>
      <c r="R98" s="555"/>
      <c r="S98" s="555"/>
      <c r="T98" s="555"/>
      <c r="U98" s="555"/>
      <c r="V98" s="555"/>
      <c r="W98" s="555"/>
      <c r="X98" s="555"/>
      <c r="Y98" s="555"/>
      <c r="Z98" s="555"/>
      <c r="AA98" s="555"/>
      <c r="AB98" s="555"/>
      <c r="AC98" s="555"/>
      <c r="AD98" s="555"/>
      <c r="AE98" s="555"/>
      <c r="AF98" s="555"/>
      <c r="AG98" s="555"/>
      <c r="AH98" s="555"/>
      <c r="AI98" s="555"/>
      <c r="AJ98" s="555"/>
      <c r="AK98" s="555"/>
      <c r="AL98" s="555"/>
      <c r="AM98" s="555"/>
      <c r="AN98" s="555"/>
      <c r="AO98" s="556"/>
    </row>
    <row r="99" spans="2:44" ht="15" customHeight="1">
      <c r="B99" s="497" t="s">
        <v>130</v>
      </c>
      <c r="C99" s="392"/>
      <c r="D99" s="392"/>
      <c r="E99" s="392"/>
      <c r="F99" s="392"/>
      <c r="G99" s="392"/>
      <c r="H99" s="392"/>
      <c r="I99" s="393"/>
      <c r="J99" s="557"/>
      <c r="K99" s="549"/>
      <c r="L99" s="549"/>
      <c r="M99" s="549"/>
      <c r="N99" s="549"/>
      <c r="O99" s="549"/>
      <c r="P99" s="549"/>
      <c r="Q99" s="549"/>
      <c r="R99" s="549"/>
      <c r="S99" s="549"/>
      <c r="T99" s="549"/>
      <c r="U99" s="549"/>
      <c r="V99" s="549"/>
      <c r="W99" s="549"/>
      <c r="X99" s="549"/>
      <c r="Y99" s="549"/>
      <c r="Z99" s="549"/>
      <c r="AA99" s="549"/>
      <c r="AB99" s="549"/>
      <c r="AC99" s="549"/>
      <c r="AD99" s="549"/>
      <c r="AE99" s="549"/>
      <c r="AF99" s="549"/>
      <c r="AG99" s="549"/>
      <c r="AH99" s="549"/>
      <c r="AI99" s="549"/>
      <c r="AJ99" s="549"/>
      <c r="AK99" s="549"/>
      <c r="AL99" s="549"/>
      <c r="AM99" s="549"/>
      <c r="AN99" s="549"/>
      <c r="AO99" s="550"/>
    </row>
    <row r="100" spans="2:44">
      <c r="B100" s="459"/>
      <c r="C100" s="460"/>
      <c r="D100" s="460"/>
      <c r="E100" s="460"/>
      <c r="F100" s="460"/>
      <c r="G100" s="460"/>
      <c r="H100" s="460"/>
      <c r="I100" s="461"/>
      <c r="J100" s="554"/>
      <c r="K100" s="555"/>
      <c r="L100" s="555"/>
      <c r="M100" s="555"/>
      <c r="N100" s="555"/>
      <c r="O100" s="555"/>
      <c r="P100" s="555"/>
      <c r="Q100" s="555"/>
      <c r="R100" s="555"/>
      <c r="S100" s="555"/>
      <c r="T100" s="555"/>
      <c r="U100" s="555"/>
      <c r="V100" s="555"/>
      <c r="W100" s="555"/>
      <c r="X100" s="555"/>
      <c r="Y100" s="555"/>
      <c r="Z100" s="555"/>
      <c r="AA100" s="555"/>
      <c r="AB100" s="555"/>
      <c r="AC100" s="555"/>
      <c r="AD100" s="555"/>
      <c r="AE100" s="555"/>
      <c r="AF100" s="555"/>
      <c r="AG100" s="555"/>
      <c r="AH100" s="555"/>
      <c r="AI100" s="555"/>
      <c r="AJ100" s="555"/>
      <c r="AK100" s="555"/>
      <c r="AL100" s="555"/>
      <c r="AM100" s="555"/>
      <c r="AN100" s="555"/>
      <c r="AO100" s="556"/>
    </row>
    <row r="101" spans="2:44" ht="15" customHeight="1">
      <c r="B101" s="558" t="s">
        <v>131</v>
      </c>
      <c r="C101" s="559"/>
      <c r="D101" s="559"/>
      <c r="E101" s="559"/>
      <c r="F101" s="559"/>
      <c r="G101" s="559"/>
      <c r="H101" s="559"/>
      <c r="I101" s="560"/>
      <c r="J101" s="448"/>
      <c r="K101" s="449"/>
      <c r="L101" s="394" t="s">
        <v>132</v>
      </c>
      <c r="M101" s="395"/>
      <c r="N101" s="396"/>
      <c r="O101" s="448"/>
      <c r="P101" s="449"/>
      <c r="Q101" s="394" t="s">
        <v>133</v>
      </c>
      <c r="R101" s="395"/>
      <c r="S101" s="396"/>
      <c r="T101" s="558" t="s">
        <v>262</v>
      </c>
      <c r="U101" s="559"/>
      <c r="V101" s="559"/>
      <c r="W101" s="559"/>
      <c r="X101" s="559"/>
      <c r="Y101" s="559"/>
      <c r="Z101" s="559"/>
      <c r="AA101" s="560"/>
      <c r="AB101" s="448"/>
      <c r="AC101" s="449"/>
      <c r="AD101" s="394" t="s">
        <v>132</v>
      </c>
      <c r="AE101" s="395"/>
      <c r="AF101" s="396"/>
      <c r="AG101" s="448"/>
      <c r="AH101" s="449"/>
      <c r="AI101" s="394" t="s">
        <v>133</v>
      </c>
      <c r="AJ101" s="395"/>
      <c r="AK101" s="396"/>
      <c r="AL101" s="351"/>
      <c r="AM101" s="351"/>
      <c r="AN101" s="351"/>
      <c r="AO101" s="351"/>
    </row>
    <row r="102" spans="2:44" ht="15" customHeight="1">
      <c r="B102" s="561"/>
      <c r="C102" s="561"/>
      <c r="D102" s="561"/>
      <c r="E102" s="561"/>
      <c r="F102" s="561"/>
      <c r="G102" s="561"/>
      <c r="H102" s="561"/>
      <c r="I102" s="562"/>
      <c r="J102" s="450"/>
      <c r="K102" s="451"/>
      <c r="L102" s="452"/>
      <c r="M102" s="453"/>
      <c r="N102" s="454"/>
      <c r="O102" s="450"/>
      <c r="P102" s="451"/>
      <c r="Q102" s="452"/>
      <c r="R102" s="453"/>
      <c r="S102" s="454"/>
      <c r="T102" s="561"/>
      <c r="U102" s="561"/>
      <c r="V102" s="561"/>
      <c r="W102" s="561"/>
      <c r="X102" s="561"/>
      <c r="Y102" s="561"/>
      <c r="Z102" s="561"/>
      <c r="AA102" s="562"/>
      <c r="AB102" s="450"/>
      <c r="AC102" s="451"/>
      <c r="AD102" s="452"/>
      <c r="AE102" s="453"/>
      <c r="AF102" s="454"/>
      <c r="AG102" s="450"/>
      <c r="AH102" s="451"/>
      <c r="AI102" s="452"/>
      <c r="AJ102" s="453"/>
      <c r="AK102" s="454"/>
      <c r="AL102" s="351"/>
      <c r="AM102" s="351"/>
      <c r="AN102" s="351"/>
      <c r="AO102" s="351"/>
    </row>
    <row r="103" spans="2:44" ht="15" customHeight="1">
      <c r="B103" s="352"/>
      <c r="C103" s="352"/>
      <c r="D103" s="352"/>
      <c r="E103" s="352"/>
      <c r="F103" s="352"/>
      <c r="G103" s="352"/>
      <c r="H103" s="352"/>
      <c r="I103" s="352"/>
      <c r="J103" s="353"/>
      <c r="K103" s="353"/>
      <c r="L103" s="353"/>
      <c r="M103" s="353"/>
      <c r="N103" s="353"/>
      <c r="O103" s="353"/>
      <c r="P103" s="353"/>
      <c r="Q103" s="353"/>
      <c r="R103" s="353"/>
      <c r="S103" s="353"/>
      <c r="T103" s="353"/>
      <c r="U103" s="353"/>
      <c r="V103" s="353"/>
      <c r="W103" s="353"/>
      <c r="X103" s="353"/>
      <c r="Y103" s="353"/>
      <c r="Z103" s="353"/>
      <c r="AA103" s="353"/>
      <c r="AB103" s="353"/>
      <c r="AC103" s="353"/>
      <c r="AD103" s="353"/>
      <c r="AE103" s="353"/>
      <c r="AF103" s="353"/>
      <c r="AG103" s="353"/>
      <c r="AH103" s="353"/>
      <c r="AI103" s="353"/>
      <c r="AJ103" s="353"/>
      <c r="AK103" s="353"/>
      <c r="AL103" s="353"/>
      <c r="AM103" s="353"/>
      <c r="AN103" s="353"/>
      <c r="AO103" s="353"/>
    </row>
    <row r="104" spans="2:44">
      <c r="B104" s="346" t="s">
        <v>314</v>
      </c>
      <c r="C104" s="346"/>
      <c r="D104" s="346"/>
      <c r="E104" s="346"/>
      <c r="F104" s="346"/>
      <c r="G104" s="346"/>
      <c r="H104" s="346"/>
      <c r="I104" s="346"/>
      <c r="J104" s="346"/>
      <c r="K104" s="346"/>
      <c r="L104" s="346"/>
      <c r="M104" s="346"/>
      <c r="N104" s="346"/>
      <c r="O104" s="346"/>
      <c r="P104" s="346"/>
      <c r="Q104" s="346"/>
      <c r="R104" s="346"/>
      <c r="S104" s="346"/>
      <c r="T104" s="346"/>
      <c r="U104" s="346"/>
      <c r="V104" s="346"/>
      <c r="W104" s="346"/>
      <c r="X104" s="346"/>
      <c r="Y104" s="346"/>
      <c r="Z104" s="346"/>
      <c r="AA104" s="346"/>
      <c r="AB104" s="346"/>
      <c r="AC104" s="346"/>
      <c r="AD104" s="346"/>
      <c r="AE104" s="346"/>
      <c r="AF104" s="346"/>
      <c r="AG104" s="346"/>
      <c r="AH104" s="346"/>
      <c r="AI104" s="346"/>
      <c r="AJ104" s="346"/>
      <c r="AK104" s="346"/>
      <c r="AL104" s="346"/>
      <c r="AM104" s="346"/>
      <c r="AN104" s="346"/>
      <c r="AO104" s="346"/>
    </row>
    <row r="105" spans="2:44" ht="27" customHeight="1">
      <c r="B105" s="472" t="s">
        <v>2</v>
      </c>
      <c r="C105" s="541"/>
      <c r="D105" s="541"/>
      <c r="E105" s="541"/>
      <c r="F105" s="541"/>
      <c r="G105" s="542" t="s">
        <v>141</v>
      </c>
      <c r="H105" s="542"/>
      <c r="I105" s="542"/>
      <c r="J105" s="542"/>
      <c r="K105" s="542"/>
      <c r="L105" s="543"/>
      <c r="M105" s="544"/>
      <c r="N105" s="544"/>
      <c r="O105" s="544"/>
      <c r="P105" s="544"/>
      <c r="Q105" s="544"/>
      <c r="R105" s="372" t="s">
        <v>54</v>
      </c>
      <c r="S105" s="372"/>
      <c r="T105" s="354" t="s">
        <v>94</v>
      </c>
      <c r="U105" s="544"/>
      <c r="V105" s="544"/>
      <c r="W105" s="544"/>
      <c r="X105" s="544"/>
      <c r="Y105" s="544"/>
      <c r="Z105" s="372" t="s">
        <v>54</v>
      </c>
      <c r="AA105" s="372"/>
      <c r="AB105" s="339" t="s">
        <v>138</v>
      </c>
      <c r="AC105" s="355"/>
      <c r="AD105" s="346"/>
      <c r="AE105" s="346"/>
      <c r="AF105" s="346"/>
      <c r="AG105" s="346"/>
      <c r="AH105" s="346"/>
      <c r="AI105" s="346"/>
      <c r="AJ105" s="346"/>
      <c r="AK105" s="346"/>
      <c r="AL105" s="346"/>
      <c r="AM105" s="346"/>
      <c r="AN105" s="346"/>
      <c r="AO105" s="346"/>
    </row>
    <row r="106" spans="2:44" ht="27" customHeight="1">
      <c r="B106" s="472" t="s">
        <v>3</v>
      </c>
      <c r="C106" s="541"/>
      <c r="D106" s="541"/>
      <c r="E106" s="541"/>
      <c r="F106" s="541"/>
      <c r="G106" s="542" t="s">
        <v>141</v>
      </c>
      <c r="H106" s="542"/>
      <c r="I106" s="542"/>
      <c r="J106" s="542"/>
      <c r="K106" s="563"/>
      <c r="L106" s="543"/>
      <c r="M106" s="544"/>
      <c r="N106" s="544"/>
      <c r="O106" s="544"/>
      <c r="P106" s="544"/>
      <c r="Q106" s="544"/>
      <c r="R106" s="372" t="s">
        <v>54</v>
      </c>
      <c r="S106" s="372"/>
      <c r="T106" s="354" t="s">
        <v>94</v>
      </c>
      <c r="U106" s="544"/>
      <c r="V106" s="544"/>
      <c r="W106" s="544"/>
      <c r="X106" s="544"/>
      <c r="Y106" s="544"/>
      <c r="Z106" s="372" t="s">
        <v>54</v>
      </c>
      <c r="AA106" s="372"/>
      <c r="AB106" s="339" t="s">
        <v>138</v>
      </c>
      <c r="AC106" s="355"/>
      <c r="AD106" s="346"/>
      <c r="AE106" s="346"/>
      <c r="AF106" s="346"/>
      <c r="AG106" s="346"/>
      <c r="AH106" s="346"/>
      <c r="AI106" s="346"/>
      <c r="AJ106" s="346"/>
      <c r="AK106" s="346"/>
      <c r="AL106" s="346"/>
      <c r="AM106" s="346"/>
      <c r="AN106" s="346"/>
      <c r="AO106" s="346"/>
    </row>
    <row r="107" spans="2:44" ht="27" customHeight="1">
      <c r="B107" s="472" t="s">
        <v>4</v>
      </c>
      <c r="C107" s="541"/>
      <c r="D107" s="541"/>
      <c r="E107" s="541"/>
      <c r="F107" s="541"/>
      <c r="G107" s="542" t="s">
        <v>141</v>
      </c>
      <c r="H107" s="542"/>
      <c r="I107" s="542"/>
      <c r="J107" s="542"/>
      <c r="K107" s="542"/>
      <c r="L107" s="543"/>
      <c r="M107" s="544"/>
      <c r="N107" s="544"/>
      <c r="O107" s="544"/>
      <c r="P107" s="544"/>
      <c r="Q107" s="544"/>
      <c r="R107" s="372" t="s">
        <v>54</v>
      </c>
      <c r="S107" s="372"/>
      <c r="T107" s="354" t="s">
        <v>94</v>
      </c>
      <c r="U107" s="544"/>
      <c r="V107" s="544"/>
      <c r="W107" s="544"/>
      <c r="X107" s="544"/>
      <c r="Y107" s="544"/>
      <c r="Z107" s="372" t="s">
        <v>54</v>
      </c>
      <c r="AA107" s="372"/>
      <c r="AB107" s="339" t="s">
        <v>138</v>
      </c>
      <c r="AC107" s="355"/>
      <c r="AD107" s="346"/>
      <c r="AE107" s="346"/>
      <c r="AF107" s="346"/>
      <c r="AG107" s="346"/>
      <c r="AH107" s="346"/>
      <c r="AI107" s="346"/>
      <c r="AJ107" s="346"/>
      <c r="AK107" s="346"/>
      <c r="AL107" s="346"/>
      <c r="AM107" s="346"/>
      <c r="AN107" s="346"/>
      <c r="AO107" s="346"/>
    </row>
    <row r="108" spans="2:44" ht="27" customHeight="1">
      <c r="B108" s="472" t="s">
        <v>142</v>
      </c>
      <c r="C108" s="541"/>
      <c r="D108" s="541"/>
      <c r="E108" s="541"/>
      <c r="F108" s="541"/>
      <c r="G108" s="542" t="s">
        <v>141</v>
      </c>
      <c r="H108" s="542"/>
      <c r="I108" s="542"/>
      <c r="J108" s="542"/>
      <c r="K108" s="563"/>
      <c r="L108" s="543"/>
      <c r="M108" s="544"/>
      <c r="N108" s="544"/>
      <c r="O108" s="544"/>
      <c r="P108" s="544"/>
      <c r="Q108" s="544"/>
      <c r="R108" s="372" t="s">
        <v>54</v>
      </c>
      <c r="S108" s="372"/>
      <c r="T108" s="354" t="s">
        <v>94</v>
      </c>
      <c r="U108" s="544"/>
      <c r="V108" s="544"/>
      <c r="W108" s="544"/>
      <c r="X108" s="544"/>
      <c r="Y108" s="544"/>
      <c r="Z108" s="372" t="s">
        <v>54</v>
      </c>
      <c r="AA108" s="372"/>
      <c r="AB108" s="339" t="s">
        <v>138</v>
      </c>
      <c r="AC108" s="355"/>
      <c r="AD108" s="346"/>
      <c r="AE108" s="346"/>
      <c r="AF108" s="346"/>
      <c r="AG108" s="346"/>
      <c r="AH108" s="346"/>
      <c r="AI108" s="346"/>
      <c r="AJ108" s="346"/>
      <c r="AK108" s="346"/>
      <c r="AL108" s="346"/>
      <c r="AM108" s="346"/>
      <c r="AN108" s="346"/>
      <c r="AO108" s="346"/>
    </row>
    <row r="109" spans="2:44" ht="24.95" customHeight="1">
      <c r="B109" s="580" t="s">
        <v>143</v>
      </c>
      <c r="C109" s="580"/>
      <c r="D109" s="580"/>
      <c r="E109" s="580"/>
      <c r="F109" s="580"/>
      <c r="G109" s="580"/>
      <c r="H109" s="580"/>
      <c r="I109" s="580"/>
      <c r="J109" s="580"/>
      <c r="K109" s="580"/>
      <c r="L109" s="581" t="s">
        <v>144</v>
      </c>
      <c r="M109" s="581"/>
      <c r="N109" s="581"/>
      <c r="O109" s="581"/>
      <c r="P109" s="581"/>
      <c r="Q109" s="581"/>
      <c r="R109" s="581"/>
      <c r="S109" s="581"/>
      <c r="T109" s="581"/>
      <c r="U109" s="581" t="s">
        <v>145</v>
      </c>
      <c r="V109" s="581"/>
      <c r="W109" s="581"/>
      <c r="X109" s="581"/>
      <c r="Y109" s="581"/>
      <c r="Z109" s="581"/>
      <c r="AA109" s="581"/>
      <c r="AB109" s="581"/>
      <c r="AC109" s="581" t="s">
        <v>146</v>
      </c>
      <c r="AD109" s="376"/>
      <c r="AE109" s="376"/>
      <c r="AF109" s="376"/>
      <c r="AG109" s="376"/>
      <c r="AH109" s="376"/>
      <c r="AI109" s="376"/>
      <c r="AJ109" s="376"/>
      <c r="AK109" s="346"/>
      <c r="AL109" s="346"/>
      <c r="AM109" s="346"/>
      <c r="AN109" s="346"/>
      <c r="AO109" s="346"/>
      <c r="AR109" s="95" t="s">
        <v>317</v>
      </c>
    </row>
    <row r="110" spans="2:44" ht="20.100000000000001" customHeight="1">
      <c r="B110" s="580"/>
      <c r="C110" s="580"/>
      <c r="D110" s="580"/>
      <c r="E110" s="580"/>
      <c r="F110" s="580"/>
      <c r="G110" s="580"/>
      <c r="H110" s="580"/>
      <c r="I110" s="580"/>
      <c r="J110" s="580"/>
      <c r="K110" s="580"/>
      <c r="L110" s="376"/>
      <c r="M110" s="376"/>
      <c r="N110" s="376"/>
      <c r="O110" s="376"/>
      <c r="P110" s="376"/>
      <c r="Q110" s="376"/>
      <c r="R110" s="376"/>
      <c r="S110" s="376"/>
      <c r="T110" s="376"/>
      <c r="U110" s="579"/>
      <c r="V110" s="579"/>
      <c r="W110" s="579"/>
      <c r="X110" s="579"/>
      <c r="Y110" s="579"/>
      <c r="Z110" s="579"/>
      <c r="AA110" s="372" t="s">
        <v>147</v>
      </c>
      <c r="AB110" s="373"/>
      <c r="AC110" s="579"/>
      <c r="AD110" s="579"/>
      <c r="AE110" s="579"/>
      <c r="AF110" s="579"/>
      <c r="AG110" s="579"/>
      <c r="AH110" s="579"/>
      <c r="AI110" s="372" t="s">
        <v>148</v>
      </c>
      <c r="AJ110" s="373"/>
      <c r="AK110" s="346"/>
      <c r="AL110" s="346"/>
      <c r="AM110" s="346"/>
      <c r="AN110" s="346"/>
      <c r="AO110" s="346"/>
    </row>
    <row r="111" spans="2:44" ht="20.100000000000001" customHeight="1">
      <c r="B111" s="580"/>
      <c r="C111" s="580"/>
      <c r="D111" s="580"/>
      <c r="E111" s="580"/>
      <c r="F111" s="580"/>
      <c r="G111" s="580"/>
      <c r="H111" s="580"/>
      <c r="I111" s="580"/>
      <c r="J111" s="580"/>
      <c r="K111" s="580"/>
      <c r="L111" s="376"/>
      <c r="M111" s="376"/>
      <c r="N111" s="376"/>
      <c r="O111" s="376"/>
      <c r="P111" s="376"/>
      <c r="Q111" s="376"/>
      <c r="R111" s="376"/>
      <c r="S111" s="376"/>
      <c r="T111" s="376"/>
      <c r="U111" s="579"/>
      <c r="V111" s="579"/>
      <c r="W111" s="579"/>
      <c r="X111" s="579"/>
      <c r="Y111" s="579"/>
      <c r="Z111" s="579"/>
      <c r="AA111" s="372" t="s">
        <v>147</v>
      </c>
      <c r="AB111" s="373"/>
      <c r="AC111" s="579"/>
      <c r="AD111" s="579"/>
      <c r="AE111" s="579"/>
      <c r="AF111" s="579"/>
      <c r="AG111" s="579"/>
      <c r="AH111" s="579"/>
      <c r="AI111" s="372" t="s">
        <v>148</v>
      </c>
      <c r="AJ111" s="373"/>
      <c r="AK111" s="346"/>
      <c r="AL111" s="346"/>
      <c r="AM111" s="346"/>
      <c r="AN111" s="346"/>
      <c r="AO111" s="346"/>
    </row>
    <row r="112" spans="2:44" ht="20.100000000000001" customHeight="1">
      <c r="B112" s="580"/>
      <c r="C112" s="580"/>
      <c r="D112" s="580"/>
      <c r="E112" s="580"/>
      <c r="F112" s="580"/>
      <c r="G112" s="580"/>
      <c r="H112" s="580"/>
      <c r="I112" s="580"/>
      <c r="J112" s="580"/>
      <c r="K112" s="580"/>
      <c r="L112" s="376"/>
      <c r="M112" s="376"/>
      <c r="N112" s="376"/>
      <c r="O112" s="376"/>
      <c r="P112" s="376"/>
      <c r="Q112" s="376"/>
      <c r="R112" s="376"/>
      <c r="S112" s="376"/>
      <c r="T112" s="376"/>
      <c r="U112" s="579"/>
      <c r="V112" s="579"/>
      <c r="W112" s="579"/>
      <c r="X112" s="579"/>
      <c r="Y112" s="579"/>
      <c r="Z112" s="579"/>
      <c r="AA112" s="372" t="s">
        <v>147</v>
      </c>
      <c r="AB112" s="373"/>
      <c r="AC112" s="579"/>
      <c r="AD112" s="579"/>
      <c r="AE112" s="579"/>
      <c r="AF112" s="579"/>
      <c r="AG112" s="579"/>
      <c r="AH112" s="579"/>
      <c r="AI112" s="372" t="s">
        <v>148</v>
      </c>
      <c r="AJ112" s="373"/>
      <c r="AK112" s="346"/>
      <c r="AL112" s="346"/>
      <c r="AM112" s="346"/>
      <c r="AN112" s="346"/>
      <c r="AO112" s="346"/>
    </row>
    <row r="113" spans="2:41" ht="20.100000000000001" customHeight="1">
      <c r="B113" s="580"/>
      <c r="C113" s="580"/>
      <c r="D113" s="580"/>
      <c r="E113" s="580"/>
      <c r="F113" s="580"/>
      <c r="G113" s="580"/>
      <c r="H113" s="580"/>
      <c r="I113" s="580"/>
      <c r="J113" s="580"/>
      <c r="K113" s="580"/>
      <c r="L113" s="376"/>
      <c r="M113" s="376"/>
      <c r="N113" s="376"/>
      <c r="O113" s="376"/>
      <c r="P113" s="376"/>
      <c r="Q113" s="376"/>
      <c r="R113" s="376"/>
      <c r="S113" s="376"/>
      <c r="T113" s="376"/>
      <c r="U113" s="579"/>
      <c r="V113" s="579"/>
      <c r="W113" s="579"/>
      <c r="X113" s="579"/>
      <c r="Y113" s="579"/>
      <c r="Z113" s="579"/>
      <c r="AA113" s="372" t="s">
        <v>147</v>
      </c>
      <c r="AB113" s="373"/>
      <c r="AC113" s="579"/>
      <c r="AD113" s="579"/>
      <c r="AE113" s="579"/>
      <c r="AF113" s="579"/>
      <c r="AG113" s="579"/>
      <c r="AH113" s="579"/>
      <c r="AI113" s="372" t="s">
        <v>148</v>
      </c>
      <c r="AJ113" s="373"/>
      <c r="AK113" s="346"/>
      <c r="AL113" s="346"/>
      <c r="AM113" s="346"/>
      <c r="AN113" s="346"/>
      <c r="AO113" s="346"/>
    </row>
    <row r="114" spans="2:41" ht="27" customHeight="1">
      <c r="B114" s="564" t="s">
        <v>149</v>
      </c>
      <c r="C114" s="565"/>
      <c r="D114" s="565"/>
      <c r="E114" s="565"/>
      <c r="F114" s="565"/>
      <c r="G114" s="565"/>
      <c r="H114" s="565"/>
      <c r="I114" s="565"/>
      <c r="J114" s="565"/>
      <c r="K114" s="566"/>
      <c r="L114" s="573" t="s">
        <v>150</v>
      </c>
      <c r="M114" s="574"/>
      <c r="N114" s="574"/>
      <c r="O114" s="574"/>
      <c r="P114" s="575"/>
      <c r="Q114" s="576" t="s">
        <v>151</v>
      </c>
      <c r="R114" s="577"/>
      <c r="S114" s="577"/>
      <c r="T114" s="577"/>
      <c r="U114" s="577"/>
      <c r="V114" s="578"/>
      <c r="W114" s="576" t="s">
        <v>152</v>
      </c>
      <c r="X114" s="577"/>
      <c r="Y114" s="577"/>
      <c r="Z114" s="577"/>
      <c r="AA114" s="577"/>
      <c r="AB114" s="578"/>
      <c r="AC114" s="576" t="s">
        <v>146</v>
      </c>
      <c r="AD114" s="577"/>
      <c r="AE114" s="577"/>
      <c r="AF114" s="577"/>
      <c r="AG114" s="577"/>
      <c r="AH114" s="578"/>
    </row>
    <row r="115" spans="2:41" ht="13.5" customHeight="1">
      <c r="B115" s="567"/>
      <c r="C115" s="568"/>
      <c r="D115" s="568"/>
      <c r="E115" s="568"/>
      <c r="F115" s="568"/>
      <c r="G115" s="568"/>
      <c r="H115" s="568"/>
      <c r="I115" s="568"/>
      <c r="J115" s="568"/>
      <c r="K115" s="569"/>
      <c r="L115" s="414"/>
      <c r="M115" s="582"/>
      <c r="N115" s="582"/>
      <c r="O115" s="582"/>
      <c r="P115" s="583"/>
      <c r="Q115" s="414"/>
      <c r="R115" s="582"/>
      <c r="S115" s="582"/>
      <c r="T115" s="582"/>
      <c r="U115" s="582"/>
      <c r="V115" s="583"/>
      <c r="W115" s="582"/>
      <c r="X115" s="582"/>
      <c r="Y115" s="582"/>
      <c r="Z115" s="582"/>
      <c r="AA115" s="582"/>
      <c r="AB115" s="583"/>
      <c r="AC115" s="414"/>
      <c r="AD115" s="582"/>
      <c r="AE115" s="582"/>
      <c r="AF115" s="582"/>
      <c r="AG115" s="582"/>
      <c r="AH115" s="583"/>
    </row>
    <row r="116" spans="2:41">
      <c r="B116" s="567"/>
      <c r="C116" s="568"/>
      <c r="D116" s="568"/>
      <c r="E116" s="568"/>
      <c r="F116" s="568"/>
      <c r="G116" s="568"/>
      <c r="H116" s="568"/>
      <c r="I116" s="568"/>
      <c r="J116" s="568"/>
      <c r="K116" s="569"/>
      <c r="L116" s="584"/>
      <c r="M116" s="585"/>
      <c r="N116" s="585"/>
      <c r="O116" s="585"/>
      <c r="P116" s="586"/>
      <c r="Q116" s="584"/>
      <c r="R116" s="585"/>
      <c r="S116" s="585"/>
      <c r="T116" s="585"/>
      <c r="U116" s="585"/>
      <c r="V116" s="586"/>
      <c r="W116" s="585"/>
      <c r="X116" s="585"/>
      <c r="Y116" s="585"/>
      <c r="Z116" s="585"/>
      <c r="AA116" s="585"/>
      <c r="AB116" s="586"/>
      <c r="AC116" s="584"/>
      <c r="AD116" s="585"/>
      <c r="AE116" s="585"/>
      <c r="AF116" s="585"/>
      <c r="AG116" s="585"/>
      <c r="AH116" s="586"/>
    </row>
    <row r="117" spans="2:41">
      <c r="B117" s="570"/>
      <c r="C117" s="571"/>
      <c r="D117" s="571"/>
      <c r="E117" s="571"/>
      <c r="F117" s="571"/>
      <c r="G117" s="571"/>
      <c r="H117" s="571"/>
      <c r="I117" s="571"/>
      <c r="J117" s="571"/>
      <c r="K117" s="572"/>
      <c r="L117" s="587"/>
      <c r="M117" s="588"/>
      <c r="N117" s="588"/>
      <c r="O117" s="588"/>
      <c r="P117" s="589"/>
      <c r="Q117" s="587"/>
      <c r="R117" s="588"/>
      <c r="S117" s="588"/>
      <c r="T117" s="588"/>
      <c r="U117" s="588"/>
      <c r="V117" s="589"/>
      <c r="W117" s="588"/>
      <c r="X117" s="588"/>
      <c r="Y117" s="588"/>
      <c r="Z117" s="588"/>
      <c r="AA117" s="588"/>
      <c r="AB117" s="589"/>
      <c r="AC117" s="587"/>
      <c r="AD117" s="588"/>
      <c r="AE117" s="588"/>
      <c r="AF117" s="588"/>
      <c r="AG117" s="588"/>
      <c r="AH117" s="589"/>
    </row>
    <row r="118" spans="2:41" ht="27" customHeight="1">
      <c r="B118" s="564" t="s">
        <v>153</v>
      </c>
      <c r="C118" s="565"/>
      <c r="D118" s="565"/>
      <c r="E118" s="565"/>
      <c r="F118" s="565"/>
      <c r="G118" s="565"/>
      <c r="H118" s="565"/>
      <c r="I118" s="565"/>
      <c r="J118" s="565"/>
      <c r="K118" s="566"/>
      <c r="L118" s="573" t="s">
        <v>150</v>
      </c>
      <c r="M118" s="574"/>
      <c r="N118" s="574"/>
      <c r="O118" s="574"/>
      <c r="P118" s="575"/>
      <c r="Q118" s="576" t="s">
        <v>151</v>
      </c>
      <c r="R118" s="577"/>
      <c r="S118" s="577"/>
      <c r="T118" s="577"/>
      <c r="U118" s="577"/>
      <c r="V118" s="578"/>
      <c r="W118" s="576" t="s">
        <v>152</v>
      </c>
      <c r="X118" s="577"/>
      <c r="Y118" s="577"/>
      <c r="Z118" s="577"/>
      <c r="AA118" s="577"/>
      <c r="AB118" s="578"/>
      <c r="AC118" s="576" t="s">
        <v>146</v>
      </c>
      <c r="AD118" s="577"/>
      <c r="AE118" s="577"/>
      <c r="AF118" s="577"/>
      <c r="AG118" s="577"/>
      <c r="AH118" s="578"/>
    </row>
    <row r="119" spans="2:41" ht="13.5" customHeight="1">
      <c r="B119" s="567"/>
      <c r="C119" s="568"/>
      <c r="D119" s="568"/>
      <c r="E119" s="568"/>
      <c r="F119" s="568"/>
      <c r="G119" s="568"/>
      <c r="H119" s="568"/>
      <c r="I119" s="568"/>
      <c r="J119" s="568"/>
      <c r="K119" s="569"/>
      <c r="L119" s="414"/>
      <c r="M119" s="582"/>
      <c r="N119" s="582"/>
      <c r="O119" s="582"/>
      <c r="P119" s="583"/>
      <c r="Q119" s="414"/>
      <c r="R119" s="582"/>
      <c r="S119" s="582"/>
      <c r="T119" s="582"/>
      <c r="U119" s="582"/>
      <c r="V119" s="583"/>
      <c r="W119" s="582"/>
      <c r="X119" s="582"/>
      <c r="Y119" s="582"/>
      <c r="Z119" s="582"/>
      <c r="AA119" s="582"/>
      <c r="AB119" s="583"/>
      <c r="AC119" s="414"/>
      <c r="AD119" s="582"/>
      <c r="AE119" s="582"/>
      <c r="AF119" s="582"/>
      <c r="AG119" s="582"/>
      <c r="AH119" s="583"/>
    </row>
    <row r="120" spans="2:41">
      <c r="B120" s="567"/>
      <c r="C120" s="568"/>
      <c r="D120" s="568"/>
      <c r="E120" s="568"/>
      <c r="F120" s="568"/>
      <c r="G120" s="568"/>
      <c r="H120" s="568"/>
      <c r="I120" s="568"/>
      <c r="J120" s="568"/>
      <c r="K120" s="569"/>
      <c r="L120" s="584"/>
      <c r="M120" s="585"/>
      <c r="N120" s="585"/>
      <c r="O120" s="585"/>
      <c r="P120" s="586"/>
      <c r="Q120" s="584"/>
      <c r="R120" s="585"/>
      <c r="S120" s="585"/>
      <c r="T120" s="585"/>
      <c r="U120" s="585"/>
      <c r="V120" s="586"/>
      <c r="W120" s="585"/>
      <c r="X120" s="585"/>
      <c r="Y120" s="585"/>
      <c r="Z120" s="585"/>
      <c r="AA120" s="585"/>
      <c r="AB120" s="586"/>
      <c r="AC120" s="584"/>
      <c r="AD120" s="585"/>
      <c r="AE120" s="585"/>
      <c r="AF120" s="585"/>
      <c r="AG120" s="585"/>
      <c r="AH120" s="586"/>
    </row>
    <row r="121" spans="2:41">
      <c r="B121" s="570"/>
      <c r="C121" s="571"/>
      <c r="D121" s="571"/>
      <c r="E121" s="571"/>
      <c r="F121" s="571"/>
      <c r="G121" s="571"/>
      <c r="H121" s="571"/>
      <c r="I121" s="571"/>
      <c r="J121" s="571"/>
      <c r="K121" s="572"/>
      <c r="L121" s="587"/>
      <c r="M121" s="588"/>
      <c r="N121" s="588"/>
      <c r="O121" s="588"/>
      <c r="P121" s="589"/>
      <c r="Q121" s="587"/>
      <c r="R121" s="588"/>
      <c r="S121" s="588"/>
      <c r="T121" s="588"/>
      <c r="U121" s="588"/>
      <c r="V121" s="589"/>
      <c r="W121" s="585"/>
      <c r="X121" s="585"/>
      <c r="Y121" s="585"/>
      <c r="Z121" s="585"/>
      <c r="AA121" s="585"/>
      <c r="AB121" s="586"/>
      <c r="AC121" s="584"/>
      <c r="AD121" s="585"/>
      <c r="AE121" s="585"/>
      <c r="AF121" s="585"/>
      <c r="AG121" s="585"/>
      <c r="AH121" s="586"/>
    </row>
    <row r="122" spans="2:41" ht="24.95" customHeight="1">
      <c r="B122" s="564" t="s">
        <v>154</v>
      </c>
      <c r="C122" s="565"/>
      <c r="D122" s="565"/>
      <c r="E122" s="565"/>
      <c r="F122" s="565"/>
      <c r="G122" s="565"/>
      <c r="H122" s="565"/>
      <c r="I122" s="565"/>
      <c r="J122" s="565"/>
      <c r="K122" s="566"/>
      <c r="L122" s="573" t="s">
        <v>155</v>
      </c>
      <c r="M122" s="574"/>
      <c r="N122" s="574"/>
      <c r="O122" s="574"/>
      <c r="P122" s="574"/>
      <c r="Q122" s="574"/>
      <c r="R122" s="574"/>
      <c r="S122" s="574"/>
      <c r="T122" s="574"/>
      <c r="U122" s="574"/>
      <c r="V122" s="575"/>
      <c r="W122" s="576" t="s">
        <v>156</v>
      </c>
      <c r="X122" s="577"/>
      <c r="Y122" s="577"/>
      <c r="Z122" s="577"/>
      <c r="AA122" s="577"/>
      <c r="AB122" s="577"/>
      <c r="AC122" s="577"/>
      <c r="AD122" s="577"/>
      <c r="AE122" s="577"/>
      <c r="AF122" s="577"/>
      <c r="AG122" s="577"/>
      <c r="AH122" s="577"/>
      <c r="AI122" s="577"/>
      <c r="AJ122" s="577"/>
      <c r="AK122" s="577"/>
      <c r="AL122" s="578"/>
    </row>
    <row r="123" spans="2:41" ht="13.5" customHeight="1">
      <c r="B123" s="567"/>
      <c r="C123" s="568"/>
      <c r="D123" s="568"/>
      <c r="E123" s="568"/>
      <c r="F123" s="568"/>
      <c r="G123" s="568"/>
      <c r="H123" s="568"/>
      <c r="I123" s="568"/>
      <c r="J123" s="568"/>
      <c r="K123" s="569"/>
      <c r="L123" s="414" t="s">
        <v>529</v>
      </c>
      <c r="M123" s="582"/>
      <c r="N123" s="582"/>
      <c r="O123" s="582"/>
      <c r="P123" s="582"/>
      <c r="Q123" s="582"/>
      <c r="R123" s="582"/>
      <c r="S123" s="582"/>
      <c r="T123" s="582"/>
      <c r="U123" s="582"/>
      <c r="V123" s="583"/>
      <c r="W123" s="414"/>
      <c r="X123" s="582"/>
      <c r="Y123" s="582"/>
      <c r="Z123" s="582"/>
      <c r="AA123" s="582"/>
      <c r="AB123" s="582"/>
      <c r="AC123" s="415" t="s">
        <v>157</v>
      </c>
      <c r="AD123" s="415"/>
      <c r="AE123" s="582"/>
      <c r="AF123" s="582"/>
      <c r="AG123" s="582"/>
      <c r="AH123" s="582"/>
      <c r="AI123" s="582"/>
      <c r="AJ123" s="582"/>
      <c r="AK123" s="415" t="s">
        <v>54</v>
      </c>
      <c r="AL123" s="416"/>
    </row>
    <row r="124" spans="2:41">
      <c r="B124" s="567"/>
      <c r="C124" s="568"/>
      <c r="D124" s="568"/>
      <c r="E124" s="568"/>
      <c r="F124" s="568"/>
      <c r="G124" s="568"/>
      <c r="H124" s="568"/>
      <c r="I124" s="568"/>
      <c r="J124" s="568"/>
      <c r="K124" s="569"/>
      <c r="L124" s="584"/>
      <c r="M124" s="585"/>
      <c r="N124" s="585"/>
      <c r="O124" s="585"/>
      <c r="P124" s="585"/>
      <c r="Q124" s="585"/>
      <c r="R124" s="585"/>
      <c r="S124" s="585"/>
      <c r="T124" s="585"/>
      <c r="U124" s="585"/>
      <c r="V124" s="586"/>
      <c r="W124" s="584"/>
      <c r="X124" s="585"/>
      <c r="Y124" s="585"/>
      <c r="Z124" s="585"/>
      <c r="AA124" s="585"/>
      <c r="AB124" s="585"/>
      <c r="AC124" s="423"/>
      <c r="AD124" s="423"/>
      <c r="AE124" s="585"/>
      <c r="AF124" s="585"/>
      <c r="AG124" s="585"/>
      <c r="AH124" s="585"/>
      <c r="AI124" s="585"/>
      <c r="AJ124" s="585"/>
      <c r="AK124" s="423"/>
      <c r="AL124" s="424"/>
    </row>
    <row r="125" spans="2:41">
      <c r="B125" s="570"/>
      <c r="C125" s="571"/>
      <c r="D125" s="571"/>
      <c r="E125" s="571"/>
      <c r="F125" s="571"/>
      <c r="G125" s="571"/>
      <c r="H125" s="571"/>
      <c r="I125" s="571"/>
      <c r="J125" s="571"/>
      <c r="K125" s="572"/>
      <c r="L125" s="587"/>
      <c r="M125" s="588"/>
      <c r="N125" s="588"/>
      <c r="O125" s="588"/>
      <c r="P125" s="588"/>
      <c r="Q125" s="588"/>
      <c r="R125" s="588"/>
      <c r="S125" s="588"/>
      <c r="T125" s="588"/>
      <c r="U125" s="588"/>
      <c r="V125" s="589"/>
      <c r="W125" s="587"/>
      <c r="X125" s="588"/>
      <c r="Y125" s="588"/>
      <c r="Z125" s="588"/>
      <c r="AA125" s="588"/>
      <c r="AB125" s="588"/>
      <c r="AC125" s="418"/>
      <c r="AD125" s="418"/>
      <c r="AE125" s="588"/>
      <c r="AF125" s="588"/>
      <c r="AG125" s="588"/>
      <c r="AH125" s="588"/>
      <c r="AI125" s="588"/>
      <c r="AJ125" s="588"/>
      <c r="AK125" s="418"/>
      <c r="AL125" s="419"/>
    </row>
    <row r="126" spans="2:41" ht="24.95" customHeight="1">
      <c r="B126" s="564" t="s">
        <v>158</v>
      </c>
      <c r="C126" s="565"/>
      <c r="D126" s="565"/>
      <c r="E126" s="565"/>
      <c r="F126" s="565"/>
      <c r="G126" s="565"/>
      <c r="H126" s="565"/>
      <c r="I126" s="565"/>
      <c r="J126" s="565"/>
      <c r="K126" s="566"/>
      <c r="L126" s="573" t="s">
        <v>159</v>
      </c>
      <c r="M126" s="574"/>
      <c r="N126" s="574"/>
      <c r="O126" s="574"/>
      <c r="P126" s="574"/>
      <c r="Q126" s="574"/>
      <c r="R126" s="574"/>
      <c r="S126" s="574"/>
      <c r="T126" s="574"/>
      <c r="U126" s="574"/>
      <c r="V126" s="575"/>
      <c r="W126" s="576" t="s">
        <v>160</v>
      </c>
      <c r="X126" s="577"/>
      <c r="Y126" s="577"/>
      <c r="Z126" s="577"/>
      <c r="AA126" s="577"/>
      <c r="AB126" s="577"/>
      <c r="AC126" s="577"/>
      <c r="AD126" s="577"/>
      <c r="AE126" s="577"/>
      <c r="AF126" s="577"/>
      <c r="AG126" s="577"/>
      <c r="AH126" s="577"/>
      <c r="AI126" s="577"/>
      <c r="AJ126" s="577"/>
      <c r="AK126" s="577"/>
      <c r="AL126" s="578"/>
    </row>
    <row r="127" spans="2:41" ht="13.5" customHeight="1">
      <c r="B127" s="567"/>
      <c r="C127" s="568"/>
      <c r="D127" s="568"/>
      <c r="E127" s="568"/>
      <c r="F127" s="568"/>
      <c r="G127" s="568"/>
      <c r="H127" s="568"/>
      <c r="I127" s="568"/>
      <c r="J127" s="568"/>
      <c r="K127" s="569"/>
      <c r="L127" s="414"/>
      <c r="M127" s="582"/>
      <c r="N127" s="582"/>
      <c r="O127" s="582"/>
      <c r="P127" s="582"/>
      <c r="Q127" s="582"/>
      <c r="R127" s="582"/>
      <c r="S127" s="582"/>
      <c r="T127" s="582"/>
      <c r="U127" s="582"/>
      <c r="V127" s="583"/>
      <c r="W127" s="414"/>
      <c r="X127" s="582"/>
      <c r="Y127" s="582"/>
      <c r="Z127" s="582"/>
      <c r="AA127" s="582"/>
      <c r="AB127" s="582"/>
      <c r="AC127" s="582"/>
      <c r="AD127" s="582"/>
      <c r="AE127" s="582"/>
      <c r="AF127" s="582"/>
      <c r="AG127" s="582"/>
      <c r="AH127" s="582"/>
      <c r="AI127" s="582"/>
      <c r="AJ127" s="582"/>
      <c r="AK127" s="415" t="s">
        <v>161</v>
      </c>
      <c r="AL127" s="416"/>
    </row>
    <row r="128" spans="2:41">
      <c r="B128" s="567"/>
      <c r="C128" s="568"/>
      <c r="D128" s="568"/>
      <c r="E128" s="568"/>
      <c r="F128" s="568"/>
      <c r="G128" s="568"/>
      <c r="H128" s="568"/>
      <c r="I128" s="568"/>
      <c r="J128" s="568"/>
      <c r="K128" s="569"/>
      <c r="L128" s="584"/>
      <c r="M128" s="585"/>
      <c r="N128" s="585"/>
      <c r="O128" s="585"/>
      <c r="P128" s="585"/>
      <c r="Q128" s="585"/>
      <c r="R128" s="585"/>
      <c r="S128" s="585"/>
      <c r="T128" s="585"/>
      <c r="U128" s="585"/>
      <c r="V128" s="586"/>
      <c r="W128" s="584"/>
      <c r="X128" s="585"/>
      <c r="Y128" s="585"/>
      <c r="Z128" s="585"/>
      <c r="AA128" s="585"/>
      <c r="AB128" s="585"/>
      <c r="AC128" s="585"/>
      <c r="AD128" s="585"/>
      <c r="AE128" s="585"/>
      <c r="AF128" s="585"/>
      <c r="AG128" s="585"/>
      <c r="AH128" s="585"/>
      <c r="AI128" s="585"/>
      <c r="AJ128" s="585"/>
      <c r="AK128" s="423"/>
      <c r="AL128" s="424"/>
    </row>
    <row r="129" spans="2:41">
      <c r="B129" s="570"/>
      <c r="C129" s="571"/>
      <c r="D129" s="571"/>
      <c r="E129" s="571"/>
      <c r="F129" s="571"/>
      <c r="G129" s="571"/>
      <c r="H129" s="571"/>
      <c r="I129" s="571"/>
      <c r="J129" s="571"/>
      <c r="K129" s="572"/>
      <c r="L129" s="587"/>
      <c r="M129" s="588"/>
      <c r="N129" s="588"/>
      <c r="O129" s="588"/>
      <c r="P129" s="588"/>
      <c r="Q129" s="588"/>
      <c r="R129" s="588"/>
      <c r="S129" s="588"/>
      <c r="T129" s="588"/>
      <c r="U129" s="588"/>
      <c r="V129" s="589"/>
      <c r="W129" s="587"/>
      <c r="X129" s="588"/>
      <c r="Y129" s="588"/>
      <c r="Z129" s="588"/>
      <c r="AA129" s="588"/>
      <c r="AB129" s="588"/>
      <c r="AC129" s="588"/>
      <c r="AD129" s="588"/>
      <c r="AE129" s="588"/>
      <c r="AF129" s="588"/>
      <c r="AG129" s="588"/>
      <c r="AH129" s="588"/>
      <c r="AI129" s="588"/>
      <c r="AJ129" s="588"/>
      <c r="AK129" s="418"/>
      <c r="AL129" s="419"/>
    </row>
    <row r="130" spans="2:41" ht="30" customHeight="1">
      <c r="B130" s="590" t="s">
        <v>162</v>
      </c>
      <c r="C130" s="591"/>
      <c r="D130" s="591"/>
      <c r="E130" s="591"/>
      <c r="F130" s="591"/>
      <c r="G130" s="591"/>
      <c r="H130" s="591"/>
      <c r="I130" s="591"/>
      <c r="J130" s="591"/>
      <c r="K130" s="592"/>
      <c r="L130" s="376" t="s">
        <v>163</v>
      </c>
      <c r="M130" s="376"/>
      <c r="N130" s="376"/>
      <c r="O130" s="376"/>
      <c r="P130" s="376"/>
      <c r="Q130" s="376"/>
      <c r="R130" s="376"/>
      <c r="S130" s="376"/>
      <c r="T130" s="593"/>
      <c r="U130" s="593"/>
      <c r="V130" s="593"/>
      <c r="W130" s="593"/>
      <c r="X130" s="593"/>
      <c r="Y130" s="593"/>
      <c r="Z130" s="372" t="s">
        <v>164</v>
      </c>
      <c r="AA130" s="372"/>
      <c r="AB130" s="373"/>
      <c r="AC130" s="346"/>
      <c r="AD130" s="346"/>
    </row>
    <row r="131" spans="2:41" ht="50.1" customHeight="1">
      <c r="B131" s="573" t="s">
        <v>165</v>
      </c>
      <c r="C131" s="574"/>
      <c r="D131" s="574"/>
      <c r="E131" s="574"/>
      <c r="F131" s="575"/>
      <c r="G131" s="576"/>
      <c r="H131" s="577"/>
      <c r="I131" s="577"/>
      <c r="J131" s="577"/>
      <c r="K131" s="577"/>
      <c r="L131" s="577"/>
      <c r="M131" s="577"/>
      <c r="N131" s="577"/>
      <c r="O131" s="577"/>
      <c r="P131" s="577"/>
      <c r="Q131" s="577"/>
      <c r="R131" s="577"/>
      <c r="S131" s="577"/>
      <c r="T131" s="577"/>
      <c r="U131" s="577"/>
      <c r="V131" s="577"/>
      <c r="W131" s="577"/>
      <c r="X131" s="577"/>
      <c r="Y131" s="577"/>
      <c r="Z131" s="577"/>
      <c r="AA131" s="577"/>
      <c r="AB131" s="577"/>
      <c r="AC131" s="577"/>
      <c r="AD131" s="577"/>
      <c r="AE131" s="577"/>
      <c r="AF131" s="577"/>
      <c r="AG131" s="577"/>
      <c r="AH131" s="577"/>
      <c r="AI131" s="577"/>
      <c r="AJ131" s="577"/>
      <c r="AK131" s="577"/>
      <c r="AL131" s="577"/>
      <c r="AM131" s="577"/>
      <c r="AN131" s="577"/>
      <c r="AO131" s="578"/>
    </row>
    <row r="132" spans="2:41" ht="15" customHeight="1">
      <c r="B132" s="278"/>
      <c r="C132" s="278"/>
      <c r="D132" s="278"/>
      <c r="E132" s="278"/>
      <c r="F132" s="278"/>
      <c r="G132" s="277"/>
      <c r="H132" s="277"/>
      <c r="I132" s="277"/>
      <c r="J132" s="277"/>
      <c r="K132" s="277"/>
      <c r="L132" s="277"/>
      <c r="M132" s="277"/>
      <c r="N132" s="277"/>
      <c r="O132" s="277"/>
      <c r="P132" s="277"/>
      <c r="Q132" s="277"/>
      <c r="R132" s="277"/>
      <c r="S132" s="277"/>
      <c r="T132" s="277"/>
      <c r="U132" s="277"/>
      <c r="V132" s="277"/>
      <c r="W132" s="277"/>
      <c r="X132" s="277"/>
      <c r="Y132" s="277"/>
      <c r="Z132" s="277"/>
      <c r="AA132" s="277"/>
      <c r="AB132" s="277"/>
      <c r="AC132" s="277"/>
      <c r="AD132" s="277"/>
      <c r="AE132" s="277"/>
      <c r="AF132" s="277"/>
      <c r="AG132" s="277"/>
      <c r="AH132" s="277"/>
      <c r="AI132" s="277"/>
      <c r="AJ132" s="277"/>
      <c r="AK132" s="277"/>
      <c r="AL132" s="277"/>
      <c r="AM132" s="277"/>
      <c r="AN132" s="277"/>
      <c r="AO132" s="277"/>
    </row>
    <row r="133" spans="2:41">
      <c r="B133" s="75" t="s">
        <v>533</v>
      </c>
      <c r="AO133" s="270" t="s">
        <v>534</v>
      </c>
    </row>
    <row r="134" spans="2:41" ht="20.100000000000001" customHeight="1">
      <c r="B134" s="371" t="s">
        <v>535</v>
      </c>
      <c r="C134" s="372"/>
      <c r="D134" s="372"/>
      <c r="E134" s="372"/>
      <c r="F134" s="372"/>
      <c r="G134" s="372"/>
      <c r="H134" s="372"/>
      <c r="I134" s="372"/>
      <c r="J134" s="372"/>
      <c r="K134" s="372"/>
      <c r="L134" s="372"/>
      <c r="M134" s="372"/>
      <c r="N134" s="372"/>
      <c r="O134" s="372"/>
      <c r="P134" s="372"/>
      <c r="Q134" s="372"/>
      <c r="R134" s="372"/>
      <c r="S134" s="372"/>
      <c r="T134" s="372"/>
      <c r="U134" s="601"/>
      <c r="V134" s="372" t="s">
        <v>536</v>
      </c>
      <c r="W134" s="372"/>
      <c r="X134" s="372"/>
      <c r="Y134" s="372"/>
      <c r="Z134" s="372"/>
      <c r="AA134" s="372"/>
      <c r="AB134" s="372"/>
      <c r="AC134" s="372"/>
      <c r="AD134" s="372"/>
      <c r="AE134" s="372"/>
      <c r="AF134" s="372"/>
      <c r="AG134" s="372"/>
      <c r="AH134" s="372"/>
      <c r="AI134" s="372"/>
      <c r="AJ134" s="372"/>
      <c r="AK134" s="372"/>
      <c r="AL134" s="372"/>
      <c r="AM134" s="372"/>
      <c r="AN134" s="372"/>
      <c r="AO134" s="373"/>
    </row>
    <row r="135" spans="2:41" ht="15.95" customHeight="1">
      <c r="B135" s="594"/>
      <c r="C135" s="595"/>
      <c r="D135" s="595"/>
      <c r="E135" s="595"/>
      <c r="F135" s="595"/>
      <c r="G135" s="595"/>
      <c r="H135" s="595"/>
      <c r="I135" s="595"/>
      <c r="J135" s="595"/>
      <c r="K135" s="596"/>
      <c r="L135" s="371" t="s">
        <v>537</v>
      </c>
      <c r="M135" s="372"/>
      <c r="N135" s="372"/>
      <c r="O135" s="372"/>
      <c r="P135" s="373"/>
      <c r="Q135" s="371" t="s">
        <v>538</v>
      </c>
      <c r="R135" s="372"/>
      <c r="S135" s="372"/>
      <c r="T135" s="372"/>
      <c r="U135" s="601"/>
      <c r="V135" s="595"/>
      <c r="W135" s="595"/>
      <c r="X135" s="595"/>
      <c r="Y135" s="595"/>
      <c r="Z135" s="595"/>
      <c r="AA135" s="595"/>
      <c r="AB135" s="595"/>
      <c r="AC135" s="595"/>
      <c r="AD135" s="595"/>
      <c r="AE135" s="596"/>
      <c r="AF135" s="371" t="s">
        <v>537</v>
      </c>
      <c r="AG135" s="372"/>
      <c r="AH135" s="372"/>
      <c r="AI135" s="372"/>
      <c r="AJ135" s="373"/>
      <c r="AK135" s="371" t="s">
        <v>538</v>
      </c>
      <c r="AL135" s="372"/>
      <c r="AM135" s="372"/>
      <c r="AN135" s="372"/>
      <c r="AO135" s="373"/>
    </row>
    <row r="136" spans="2:41" ht="15.95" customHeight="1">
      <c r="B136" s="594" t="s">
        <v>539</v>
      </c>
      <c r="C136" s="595"/>
      <c r="D136" s="595"/>
      <c r="E136" s="595"/>
      <c r="F136" s="595"/>
      <c r="G136" s="595"/>
      <c r="H136" s="595"/>
      <c r="I136" s="595"/>
      <c r="J136" s="595"/>
      <c r="K136" s="596"/>
      <c r="L136" s="597">
        <f>【共】個人_損益!I11</f>
        <v>16870000</v>
      </c>
      <c r="M136" s="598"/>
      <c r="N136" s="598"/>
      <c r="O136" s="598"/>
      <c r="P136" s="598"/>
      <c r="Q136" s="597">
        <f>【共】個人_損益!H11</f>
        <v>16870000</v>
      </c>
      <c r="R136" s="598"/>
      <c r="S136" s="598"/>
      <c r="T136" s="598"/>
      <c r="U136" s="598"/>
      <c r="V136" s="599" t="s">
        <v>540</v>
      </c>
      <c r="W136" s="599"/>
      <c r="X136" s="599"/>
      <c r="Y136" s="599"/>
      <c r="Z136" s="599"/>
      <c r="AA136" s="599"/>
      <c r="AB136" s="599"/>
      <c r="AC136" s="599"/>
      <c r="AD136" s="599"/>
      <c r="AE136" s="600"/>
      <c r="AF136" s="597">
        <f>SUM(AF139,AF142,AF145,AF148,AF149,AF150)</f>
        <v>0</v>
      </c>
      <c r="AG136" s="598"/>
      <c r="AH136" s="598"/>
      <c r="AI136" s="598"/>
      <c r="AJ136" s="598"/>
      <c r="AK136" s="597">
        <f>SUM(AK139,AK142,AK145,AK148,AK149,AK150)</f>
        <v>0</v>
      </c>
      <c r="AL136" s="598"/>
      <c r="AM136" s="598"/>
      <c r="AN136" s="598"/>
      <c r="AO136" s="598"/>
    </row>
    <row r="137" spans="2:41" ht="15.95" customHeight="1">
      <c r="B137" s="604"/>
      <c r="C137" s="376" t="s">
        <v>541</v>
      </c>
      <c r="D137" s="376"/>
      <c r="E137" s="376"/>
      <c r="F137" s="376"/>
      <c r="G137" s="376"/>
      <c r="H137" s="375" t="s">
        <v>542</v>
      </c>
      <c r="I137" s="375"/>
      <c r="J137" s="375"/>
      <c r="K137" s="375"/>
      <c r="L137" s="597"/>
      <c r="M137" s="598"/>
      <c r="N137" s="598"/>
      <c r="O137" s="598"/>
      <c r="P137" s="598"/>
      <c r="Q137" s="597"/>
      <c r="R137" s="598"/>
      <c r="S137" s="598"/>
      <c r="T137" s="598"/>
      <c r="U137" s="606"/>
      <c r="V137" s="607"/>
      <c r="W137" s="610"/>
      <c r="X137" s="610"/>
      <c r="Y137" s="610"/>
      <c r="Z137" s="610"/>
      <c r="AA137" s="610"/>
      <c r="AB137" s="609" t="s">
        <v>542</v>
      </c>
      <c r="AC137" s="609"/>
      <c r="AD137" s="609"/>
      <c r="AE137" s="609"/>
      <c r="AF137" s="602"/>
      <c r="AG137" s="603"/>
      <c r="AH137" s="603"/>
      <c r="AI137" s="603"/>
      <c r="AJ137" s="603"/>
      <c r="AK137" s="602"/>
      <c r="AL137" s="603"/>
      <c r="AM137" s="603"/>
      <c r="AN137" s="603"/>
      <c r="AO137" s="603"/>
    </row>
    <row r="138" spans="2:41" ht="15.95" customHeight="1">
      <c r="B138" s="604"/>
      <c r="C138" s="376"/>
      <c r="D138" s="376"/>
      <c r="E138" s="376"/>
      <c r="F138" s="376"/>
      <c r="G138" s="376"/>
      <c r="H138" s="375" t="s">
        <v>543</v>
      </c>
      <c r="I138" s="375"/>
      <c r="J138" s="375"/>
      <c r="K138" s="375"/>
      <c r="L138" s="597"/>
      <c r="M138" s="598"/>
      <c r="N138" s="598"/>
      <c r="O138" s="598"/>
      <c r="P138" s="598"/>
      <c r="Q138" s="597"/>
      <c r="R138" s="598"/>
      <c r="S138" s="598"/>
      <c r="T138" s="598"/>
      <c r="U138" s="606"/>
      <c r="V138" s="607"/>
      <c r="W138" s="610"/>
      <c r="X138" s="610"/>
      <c r="Y138" s="610"/>
      <c r="Z138" s="610"/>
      <c r="AA138" s="610"/>
      <c r="AB138" s="609" t="s">
        <v>543</v>
      </c>
      <c r="AC138" s="609"/>
      <c r="AD138" s="609"/>
      <c r="AE138" s="609"/>
      <c r="AF138" s="602"/>
      <c r="AG138" s="603"/>
      <c r="AH138" s="603"/>
      <c r="AI138" s="603"/>
      <c r="AJ138" s="603"/>
      <c r="AK138" s="602"/>
      <c r="AL138" s="603"/>
      <c r="AM138" s="603"/>
      <c r="AN138" s="603"/>
      <c r="AO138" s="603"/>
    </row>
    <row r="139" spans="2:41" ht="15.95" customHeight="1">
      <c r="B139" s="604"/>
      <c r="C139" s="376"/>
      <c r="D139" s="376"/>
      <c r="E139" s="376"/>
      <c r="F139" s="376"/>
      <c r="G139" s="376"/>
      <c r="H139" s="375" t="s">
        <v>544</v>
      </c>
      <c r="I139" s="375"/>
      <c r="J139" s="375"/>
      <c r="K139" s="375"/>
      <c r="L139" s="597"/>
      <c r="M139" s="598"/>
      <c r="N139" s="598"/>
      <c r="O139" s="598"/>
      <c r="P139" s="598"/>
      <c r="Q139" s="597"/>
      <c r="R139" s="598"/>
      <c r="S139" s="598"/>
      <c r="T139" s="598"/>
      <c r="U139" s="606"/>
      <c r="V139" s="607"/>
      <c r="W139" s="610"/>
      <c r="X139" s="610"/>
      <c r="Y139" s="610"/>
      <c r="Z139" s="610"/>
      <c r="AA139" s="610"/>
      <c r="AB139" s="609" t="s">
        <v>544</v>
      </c>
      <c r="AC139" s="609"/>
      <c r="AD139" s="609"/>
      <c r="AE139" s="609"/>
      <c r="AF139" s="597"/>
      <c r="AG139" s="598"/>
      <c r="AH139" s="598"/>
      <c r="AI139" s="598"/>
      <c r="AJ139" s="598"/>
      <c r="AK139" s="597"/>
      <c r="AL139" s="598"/>
      <c r="AM139" s="598"/>
      <c r="AN139" s="598"/>
      <c r="AO139" s="598"/>
    </row>
    <row r="140" spans="2:41" ht="15.95" customHeight="1">
      <c r="B140" s="604"/>
      <c r="C140" s="376"/>
      <c r="D140" s="376"/>
      <c r="E140" s="376"/>
      <c r="F140" s="376"/>
      <c r="G140" s="376"/>
      <c r="H140" s="375" t="s">
        <v>542</v>
      </c>
      <c r="I140" s="375"/>
      <c r="J140" s="375"/>
      <c r="K140" s="375"/>
      <c r="L140" s="597"/>
      <c r="M140" s="598"/>
      <c r="N140" s="598"/>
      <c r="O140" s="598"/>
      <c r="P140" s="598"/>
      <c r="Q140" s="597"/>
      <c r="R140" s="598"/>
      <c r="S140" s="598"/>
      <c r="T140" s="598"/>
      <c r="U140" s="606"/>
      <c r="V140" s="607"/>
      <c r="W140" s="610"/>
      <c r="X140" s="610"/>
      <c r="Y140" s="610"/>
      <c r="Z140" s="610"/>
      <c r="AA140" s="610"/>
      <c r="AB140" s="609" t="s">
        <v>542</v>
      </c>
      <c r="AC140" s="609"/>
      <c r="AD140" s="609"/>
      <c r="AE140" s="609"/>
      <c r="AF140" s="597"/>
      <c r="AG140" s="598"/>
      <c r="AH140" s="598"/>
      <c r="AI140" s="598"/>
      <c r="AJ140" s="598"/>
      <c r="AK140" s="597"/>
      <c r="AL140" s="598"/>
      <c r="AM140" s="598"/>
      <c r="AN140" s="598"/>
      <c r="AO140" s="598"/>
    </row>
    <row r="141" spans="2:41" ht="15.95" customHeight="1">
      <c r="B141" s="604"/>
      <c r="C141" s="376"/>
      <c r="D141" s="376"/>
      <c r="E141" s="376"/>
      <c r="F141" s="376"/>
      <c r="G141" s="376"/>
      <c r="H141" s="375" t="s">
        <v>543</v>
      </c>
      <c r="I141" s="375"/>
      <c r="J141" s="375"/>
      <c r="K141" s="375"/>
      <c r="L141" s="597"/>
      <c r="M141" s="598"/>
      <c r="N141" s="598"/>
      <c r="O141" s="598"/>
      <c r="P141" s="598"/>
      <c r="Q141" s="597"/>
      <c r="R141" s="598"/>
      <c r="S141" s="598"/>
      <c r="T141" s="598"/>
      <c r="U141" s="606"/>
      <c r="V141" s="607"/>
      <c r="W141" s="610"/>
      <c r="X141" s="610"/>
      <c r="Y141" s="610"/>
      <c r="Z141" s="610"/>
      <c r="AA141" s="610"/>
      <c r="AB141" s="609" t="s">
        <v>543</v>
      </c>
      <c r="AC141" s="609"/>
      <c r="AD141" s="609"/>
      <c r="AE141" s="609"/>
      <c r="AF141" s="597"/>
      <c r="AG141" s="598"/>
      <c r="AH141" s="598"/>
      <c r="AI141" s="598"/>
      <c r="AJ141" s="598"/>
      <c r="AK141" s="597"/>
      <c r="AL141" s="598"/>
      <c r="AM141" s="598"/>
      <c r="AN141" s="598"/>
      <c r="AO141" s="598"/>
    </row>
    <row r="142" spans="2:41" ht="15.95" customHeight="1">
      <c r="B142" s="604"/>
      <c r="C142" s="376"/>
      <c r="D142" s="376"/>
      <c r="E142" s="376"/>
      <c r="F142" s="376"/>
      <c r="G142" s="376"/>
      <c r="H142" s="375" t="s">
        <v>544</v>
      </c>
      <c r="I142" s="375"/>
      <c r="J142" s="375"/>
      <c r="K142" s="375"/>
      <c r="L142" s="597"/>
      <c r="M142" s="598"/>
      <c r="N142" s="598"/>
      <c r="O142" s="598"/>
      <c r="P142" s="598"/>
      <c r="Q142" s="597"/>
      <c r="R142" s="598"/>
      <c r="S142" s="598"/>
      <c r="T142" s="598"/>
      <c r="U142" s="606"/>
      <c r="V142" s="607"/>
      <c r="W142" s="610"/>
      <c r="X142" s="610"/>
      <c r="Y142" s="610"/>
      <c r="Z142" s="610"/>
      <c r="AA142" s="610"/>
      <c r="AB142" s="609" t="s">
        <v>544</v>
      </c>
      <c r="AC142" s="609"/>
      <c r="AD142" s="609"/>
      <c r="AE142" s="609"/>
      <c r="AF142" s="597"/>
      <c r="AG142" s="598"/>
      <c r="AH142" s="598"/>
      <c r="AI142" s="598"/>
      <c r="AJ142" s="598"/>
      <c r="AK142" s="597"/>
      <c r="AL142" s="598"/>
      <c r="AM142" s="598"/>
      <c r="AN142" s="598"/>
      <c r="AO142" s="598"/>
    </row>
    <row r="143" spans="2:41" ht="15.95" customHeight="1">
      <c r="B143" s="604"/>
      <c r="C143" s="376"/>
      <c r="D143" s="376"/>
      <c r="E143" s="376"/>
      <c r="F143" s="376"/>
      <c r="G143" s="376"/>
      <c r="H143" s="375" t="s">
        <v>542</v>
      </c>
      <c r="I143" s="375"/>
      <c r="J143" s="375"/>
      <c r="K143" s="375"/>
      <c r="L143" s="597"/>
      <c r="M143" s="598"/>
      <c r="N143" s="598"/>
      <c r="O143" s="598"/>
      <c r="P143" s="598"/>
      <c r="Q143" s="597"/>
      <c r="R143" s="598"/>
      <c r="S143" s="598"/>
      <c r="T143" s="598"/>
      <c r="U143" s="606"/>
      <c r="V143" s="607"/>
      <c r="W143" s="610"/>
      <c r="X143" s="610"/>
      <c r="Y143" s="610"/>
      <c r="Z143" s="610"/>
      <c r="AA143" s="610"/>
      <c r="AB143" s="609" t="s">
        <v>542</v>
      </c>
      <c r="AC143" s="609"/>
      <c r="AD143" s="609"/>
      <c r="AE143" s="609"/>
      <c r="AF143" s="597"/>
      <c r="AG143" s="598"/>
      <c r="AH143" s="598"/>
      <c r="AI143" s="598"/>
      <c r="AJ143" s="598"/>
      <c r="AK143" s="597"/>
      <c r="AL143" s="598"/>
      <c r="AM143" s="598"/>
      <c r="AN143" s="598"/>
      <c r="AO143" s="598"/>
    </row>
    <row r="144" spans="2:41" ht="15.95" customHeight="1">
      <c r="B144" s="604"/>
      <c r="C144" s="376"/>
      <c r="D144" s="376"/>
      <c r="E144" s="376"/>
      <c r="F144" s="376"/>
      <c r="G144" s="376"/>
      <c r="H144" s="375" t="s">
        <v>543</v>
      </c>
      <c r="I144" s="375"/>
      <c r="J144" s="375"/>
      <c r="K144" s="375"/>
      <c r="L144" s="597"/>
      <c r="M144" s="598"/>
      <c r="N144" s="598"/>
      <c r="O144" s="598"/>
      <c r="P144" s="598"/>
      <c r="Q144" s="597"/>
      <c r="R144" s="598"/>
      <c r="S144" s="598"/>
      <c r="T144" s="598"/>
      <c r="U144" s="606"/>
      <c r="V144" s="607"/>
      <c r="W144" s="610"/>
      <c r="X144" s="610"/>
      <c r="Y144" s="610"/>
      <c r="Z144" s="610"/>
      <c r="AA144" s="610"/>
      <c r="AB144" s="609" t="s">
        <v>543</v>
      </c>
      <c r="AC144" s="609"/>
      <c r="AD144" s="609"/>
      <c r="AE144" s="609"/>
      <c r="AF144" s="597"/>
      <c r="AG144" s="598"/>
      <c r="AH144" s="598"/>
      <c r="AI144" s="598"/>
      <c r="AJ144" s="598"/>
      <c r="AK144" s="597"/>
      <c r="AL144" s="598"/>
      <c r="AM144" s="598"/>
      <c r="AN144" s="598"/>
      <c r="AO144" s="598"/>
    </row>
    <row r="145" spans="2:44" ht="15.95" customHeight="1">
      <c r="B145" s="604"/>
      <c r="C145" s="376"/>
      <c r="D145" s="376"/>
      <c r="E145" s="376"/>
      <c r="F145" s="376"/>
      <c r="G145" s="376"/>
      <c r="H145" s="375" t="s">
        <v>544</v>
      </c>
      <c r="I145" s="375"/>
      <c r="J145" s="375"/>
      <c r="K145" s="375"/>
      <c r="L145" s="597"/>
      <c r="M145" s="598"/>
      <c r="N145" s="598"/>
      <c r="O145" s="598"/>
      <c r="P145" s="598"/>
      <c r="Q145" s="597"/>
      <c r="R145" s="598"/>
      <c r="S145" s="598"/>
      <c r="T145" s="598"/>
      <c r="U145" s="606"/>
      <c r="V145" s="607"/>
      <c r="W145" s="610"/>
      <c r="X145" s="610"/>
      <c r="Y145" s="610"/>
      <c r="Z145" s="610"/>
      <c r="AA145" s="610"/>
      <c r="AB145" s="609" t="s">
        <v>544</v>
      </c>
      <c r="AC145" s="609"/>
      <c r="AD145" s="609"/>
      <c r="AE145" s="609"/>
      <c r="AF145" s="597"/>
      <c r="AG145" s="598"/>
      <c r="AH145" s="598"/>
      <c r="AI145" s="598"/>
      <c r="AJ145" s="598"/>
      <c r="AK145" s="597"/>
      <c r="AL145" s="598"/>
      <c r="AM145" s="598"/>
      <c r="AN145" s="598"/>
      <c r="AO145" s="598"/>
    </row>
    <row r="146" spans="2:44" ht="15.95" customHeight="1">
      <c r="B146" s="604"/>
      <c r="C146" s="376"/>
      <c r="D146" s="376"/>
      <c r="E146" s="376"/>
      <c r="F146" s="376"/>
      <c r="G146" s="376"/>
      <c r="H146" s="375" t="s">
        <v>542</v>
      </c>
      <c r="I146" s="375"/>
      <c r="J146" s="375"/>
      <c r="K146" s="375"/>
      <c r="L146" s="597"/>
      <c r="M146" s="598"/>
      <c r="N146" s="598"/>
      <c r="O146" s="598"/>
      <c r="P146" s="598"/>
      <c r="Q146" s="597"/>
      <c r="R146" s="598"/>
      <c r="S146" s="598"/>
      <c r="T146" s="598"/>
      <c r="U146" s="606"/>
      <c r="V146" s="607"/>
      <c r="W146" s="610"/>
      <c r="X146" s="610"/>
      <c r="Y146" s="610"/>
      <c r="Z146" s="610"/>
      <c r="AA146" s="610"/>
      <c r="AB146" s="609" t="s">
        <v>542</v>
      </c>
      <c r="AC146" s="609"/>
      <c r="AD146" s="609"/>
      <c r="AE146" s="609"/>
      <c r="AF146" s="597"/>
      <c r="AG146" s="598"/>
      <c r="AH146" s="598"/>
      <c r="AI146" s="598"/>
      <c r="AJ146" s="598"/>
      <c r="AK146" s="597"/>
      <c r="AL146" s="598"/>
      <c r="AM146" s="598"/>
      <c r="AN146" s="598"/>
      <c r="AO146" s="598"/>
    </row>
    <row r="147" spans="2:44" ht="15.95" customHeight="1">
      <c r="B147" s="604"/>
      <c r="C147" s="376"/>
      <c r="D147" s="376"/>
      <c r="E147" s="376"/>
      <c r="F147" s="376"/>
      <c r="G147" s="376"/>
      <c r="H147" s="375" t="s">
        <v>543</v>
      </c>
      <c r="I147" s="375"/>
      <c r="J147" s="375"/>
      <c r="K147" s="375"/>
      <c r="L147" s="597"/>
      <c r="M147" s="598"/>
      <c r="N147" s="598"/>
      <c r="O147" s="598"/>
      <c r="P147" s="598"/>
      <c r="Q147" s="597"/>
      <c r="R147" s="598"/>
      <c r="S147" s="598"/>
      <c r="T147" s="598"/>
      <c r="U147" s="606"/>
      <c r="V147" s="607"/>
      <c r="W147" s="610"/>
      <c r="X147" s="610"/>
      <c r="Y147" s="610"/>
      <c r="Z147" s="610"/>
      <c r="AA147" s="610"/>
      <c r="AB147" s="609" t="s">
        <v>543</v>
      </c>
      <c r="AC147" s="609"/>
      <c r="AD147" s="609"/>
      <c r="AE147" s="609"/>
      <c r="AF147" s="597"/>
      <c r="AG147" s="598"/>
      <c r="AH147" s="598"/>
      <c r="AI147" s="598"/>
      <c r="AJ147" s="598"/>
      <c r="AK147" s="597"/>
      <c r="AL147" s="598"/>
      <c r="AM147" s="598"/>
      <c r="AN147" s="598"/>
      <c r="AO147" s="598"/>
    </row>
    <row r="148" spans="2:44" ht="15.95" customHeight="1">
      <c r="B148" s="604"/>
      <c r="C148" s="376"/>
      <c r="D148" s="376"/>
      <c r="E148" s="376"/>
      <c r="F148" s="376"/>
      <c r="G148" s="376"/>
      <c r="H148" s="617" t="s">
        <v>544</v>
      </c>
      <c r="I148" s="617"/>
      <c r="J148" s="617"/>
      <c r="K148" s="617"/>
      <c r="L148" s="597"/>
      <c r="M148" s="598"/>
      <c r="N148" s="598"/>
      <c r="O148" s="598"/>
      <c r="P148" s="598"/>
      <c r="Q148" s="597"/>
      <c r="R148" s="598"/>
      <c r="S148" s="598"/>
      <c r="T148" s="598"/>
      <c r="U148" s="606"/>
      <c r="V148" s="607"/>
      <c r="W148" s="616"/>
      <c r="X148" s="616"/>
      <c r="Y148" s="616"/>
      <c r="Z148" s="616"/>
      <c r="AA148" s="616"/>
      <c r="AB148" s="611" t="s">
        <v>544</v>
      </c>
      <c r="AC148" s="611"/>
      <c r="AD148" s="611"/>
      <c r="AE148" s="611"/>
      <c r="AF148" s="597"/>
      <c r="AG148" s="598"/>
      <c r="AH148" s="598"/>
      <c r="AI148" s="598"/>
      <c r="AJ148" s="598"/>
      <c r="AK148" s="597"/>
      <c r="AL148" s="598"/>
      <c r="AM148" s="598"/>
      <c r="AN148" s="598"/>
      <c r="AO148" s="598"/>
    </row>
    <row r="149" spans="2:44" ht="15.95" customHeight="1">
      <c r="B149" s="604"/>
      <c r="C149" s="590" t="s">
        <v>545</v>
      </c>
      <c r="D149" s="591"/>
      <c r="E149" s="591"/>
      <c r="F149" s="591"/>
      <c r="G149" s="591"/>
      <c r="H149" s="591"/>
      <c r="I149" s="591"/>
      <c r="J149" s="591"/>
      <c r="K149" s="592"/>
      <c r="L149" s="612"/>
      <c r="M149" s="609"/>
      <c r="N149" s="609"/>
      <c r="O149" s="609"/>
      <c r="P149" s="609"/>
      <c r="Q149" s="612"/>
      <c r="R149" s="609"/>
      <c r="S149" s="609"/>
      <c r="T149" s="609"/>
      <c r="U149" s="613"/>
      <c r="V149" s="607"/>
      <c r="W149" s="614" t="s">
        <v>545</v>
      </c>
      <c r="X149" s="615"/>
      <c r="Y149" s="615"/>
      <c r="Z149" s="615"/>
      <c r="AA149" s="615"/>
      <c r="AB149" s="615"/>
      <c r="AC149" s="615"/>
      <c r="AD149" s="615"/>
      <c r="AE149" s="597"/>
      <c r="AF149" s="602"/>
      <c r="AG149" s="603"/>
      <c r="AH149" s="603"/>
      <c r="AI149" s="603"/>
      <c r="AJ149" s="603"/>
      <c r="AK149" s="602"/>
      <c r="AL149" s="603"/>
      <c r="AM149" s="603"/>
      <c r="AN149" s="603"/>
      <c r="AO149" s="603"/>
    </row>
    <row r="150" spans="2:44" ht="15.95" customHeight="1">
      <c r="B150" s="605"/>
      <c r="C150" s="356" t="s">
        <v>546</v>
      </c>
      <c r="D150" s="357"/>
      <c r="E150" s="357"/>
      <c r="F150" s="357"/>
      <c r="G150" s="357"/>
      <c r="H150" s="357"/>
      <c r="I150" s="357"/>
      <c r="J150" s="357"/>
      <c r="K150" s="355"/>
      <c r="L150" s="612"/>
      <c r="M150" s="609"/>
      <c r="N150" s="609"/>
      <c r="O150" s="609"/>
      <c r="P150" s="609"/>
      <c r="Q150" s="612"/>
      <c r="R150" s="609"/>
      <c r="S150" s="609"/>
      <c r="T150" s="609"/>
      <c r="U150" s="613"/>
      <c r="V150" s="608"/>
      <c r="W150" s="358" t="s">
        <v>546</v>
      </c>
      <c r="X150" s="359"/>
      <c r="Y150" s="359"/>
      <c r="Z150" s="359"/>
      <c r="AA150" s="359"/>
      <c r="AB150" s="359"/>
      <c r="AC150" s="359"/>
      <c r="AD150" s="359"/>
      <c r="AE150" s="360"/>
      <c r="AF150" s="602"/>
      <c r="AG150" s="603"/>
      <c r="AH150" s="603"/>
      <c r="AI150" s="603"/>
      <c r="AJ150" s="603"/>
      <c r="AK150" s="602"/>
      <c r="AL150" s="603"/>
      <c r="AM150" s="603"/>
      <c r="AN150" s="603"/>
      <c r="AO150" s="603"/>
      <c r="AR150" s="367" t="s">
        <v>846</v>
      </c>
    </row>
    <row r="151" spans="2:44" ht="15.95" customHeight="1">
      <c r="B151" s="618" t="s">
        <v>814</v>
      </c>
      <c r="C151" s="619"/>
      <c r="D151" s="619"/>
      <c r="E151" s="619"/>
      <c r="F151" s="619"/>
      <c r="G151" s="619"/>
      <c r="H151" s="619"/>
      <c r="I151" s="619"/>
      <c r="J151" s="619"/>
      <c r="K151" s="620"/>
      <c r="L151" s="621">
        <f>【共】個人_損益!I39</f>
        <v>10760000</v>
      </c>
      <c r="M151" s="622"/>
      <c r="N151" s="622"/>
      <c r="O151" s="622"/>
      <c r="P151" s="622"/>
      <c r="Q151" s="621">
        <f>【共】個人_損益!H39</f>
        <v>10760000</v>
      </c>
      <c r="R151" s="622"/>
      <c r="S151" s="622"/>
      <c r="T151" s="622"/>
      <c r="U151" s="622"/>
      <c r="V151" s="619" t="s">
        <v>547</v>
      </c>
      <c r="W151" s="619"/>
      <c r="X151" s="619"/>
      <c r="Y151" s="619"/>
      <c r="Z151" s="619"/>
      <c r="AA151" s="619"/>
      <c r="AB151" s="619"/>
      <c r="AC151" s="619"/>
      <c r="AD151" s="619"/>
      <c r="AE151" s="620"/>
      <c r="AF151" s="621">
        <f>AF152+AF153+AF154-AF160</f>
        <v>0</v>
      </c>
      <c r="AG151" s="622"/>
      <c r="AH151" s="622"/>
      <c r="AI151" s="622"/>
      <c r="AJ151" s="622"/>
      <c r="AK151" s="621">
        <f>AK152+AK153+AK154-AK160</f>
        <v>0</v>
      </c>
      <c r="AL151" s="622"/>
      <c r="AM151" s="622"/>
      <c r="AN151" s="622"/>
      <c r="AO151" s="622"/>
      <c r="AR151" s="285" t="s">
        <v>527</v>
      </c>
    </row>
    <row r="152" spans="2:44" ht="15.95" customHeight="1">
      <c r="B152" s="625"/>
      <c r="C152" s="623" t="s">
        <v>815</v>
      </c>
      <c r="D152" s="624"/>
      <c r="E152" s="624"/>
      <c r="F152" s="624"/>
      <c r="G152" s="624"/>
      <c r="H152" s="624"/>
      <c r="I152" s="624"/>
      <c r="J152" s="624"/>
      <c r="K152" s="621"/>
      <c r="L152" s="621">
        <f>【共】個人_損益!I13+【共】個人_損益!I15+【共】個人_損益!I18+【共】個人_損益!I19+【共】個人_損益!I21</f>
        <v>3512000</v>
      </c>
      <c r="M152" s="622"/>
      <c r="N152" s="622"/>
      <c r="O152" s="622"/>
      <c r="P152" s="622"/>
      <c r="Q152" s="621">
        <f>【共】個人_損益!H13+【共】個人_損益!H15+【共】個人_損益!H18+【共】個人_損益!H19+【共】個人_損益!H21</f>
        <v>3512000</v>
      </c>
      <c r="R152" s="622"/>
      <c r="S152" s="622"/>
      <c r="T152" s="622"/>
      <c r="U152" s="622"/>
      <c r="V152" s="287"/>
      <c r="W152" s="623" t="s">
        <v>548</v>
      </c>
      <c r="X152" s="624"/>
      <c r="Y152" s="624"/>
      <c r="Z152" s="624"/>
      <c r="AA152" s="624"/>
      <c r="AB152" s="624"/>
      <c r="AC152" s="624"/>
      <c r="AD152" s="624"/>
      <c r="AE152" s="621"/>
      <c r="AF152" s="621">
        <f>【共】法人_損益!G13/1000</f>
        <v>0</v>
      </c>
      <c r="AG152" s="622"/>
      <c r="AH152" s="622"/>
      <c r="AI152" s="622"/>
      <c r="AJ152" s="622"/>
      <c r="AK152" s="621">
        <f>【共】法人_損益!F13/1000</f>
        <v>0</v>
      </c>
      <c r="AL152" s="622"/>
      <c r="AM152" s="622"/>
      <c r="AN152" s="622"/>
      <c r="AO152" s="622"/>
      <c r="AR152" s="96" t="s">
        <v>816</v>
      </c>
    </row>
    <row r="153" spans="2:44" ht="15.95" customHeight="1">
      <c r="B153" s="625"/>
      <c r="C153" s="618" t="s">
        <v>549</v>
      </c>
      <c r="D153" s="619"/>
      <c r="E153" s="619"/>
      <c r="F153" s="619"/>
      <c r="G153" s="619"/>
      <c r="H153" s="619"/>
      <c r="I153" s="619"/>
      <c r="J153" s="619"/>
      <c r="K153" s="620"/>
      <c r="L153" s="621">
        <f>【共】個人_損益!I17+【共】個人_損益!I20+【共】個人_損益!I24</f>
        <v>2970000</v>
      </c>
      <c r="M153" s="622"/>
      <c r="N153" s="622"/>
      <c r="O153" s="622"/>
      <c r="P153" s="622"/>
      <c r="Q153" s="621">
        <f>【共】個人_損益!H17+【共】個人_損益!H20+【共】個人_損益!H24</f>
        <v>2970000</v>
      </c>
      <c r="R153" s="622"/>
      <c r="S153" s="622"/>
      <c r="T153" s="622"/>
      <c r="U153" s="622"/>
      <c r="V153" s="287"/>
      <c r="W153" s="623" t="s">
        <v>550</v>
      </c>
      <c r="X153" s="624"/>
      <c r="Y153" s="624"/>
      <c r="Z153" s="624"/>
      <c r="AA153" s="624"/>
      <c r="AB153" s="624"/>
      <c r="AC153" s="624"/>
      <c r="AD153" s="624"/>
      <c r="AE153" s="621"/>
      <c r="AF153" s="621">
        <f>【共】法人_損益!G14/1000</f>
        <v>0</v>
      </c>
      <c r="AG153" s="622"/>
      <c r="AH153" s="622"/>
      <c r="AI153" s="622"/>
      <c r="AJ153" s="622"/>
      <c r="AK153" s="621">
        <f>【共】法人_損益!F14/1000</f>
        <v>0</v>
      </c>
      <c r="AL153" s="622"/>
      <c r="AM153" s="622"/>
      <c r="AN153" s="622"/>
      <c r="AO153" s="622"/>
      <c r="AR153" s="96" t="s">
        <v>817</v>
      </c>
    </row>
    <row r="154" spans="2:44" ht="15.95" customHeight="1">
      <c r="B154" s="625"/>
      <c r="C154" s="288"/>
      <c r="D154" s="289"/>
      <c r="E154" s="622" t="s">
        <v>551</v>
      </c>
      <c r="F154" s="622"/>
      <c r="G154" s="622"/>
      <c r="H154" s="622"/>
      <c r="I154" s="622"/>
      <c r="J154" s="622"/>
      <c r="K154" s="622"/>
      <c r="L154" s="621">
        <f>【共】個人_損益!I24</f>
        <v>2000000</v>
      </c>
      <c r="M154" s="622"/>
      <c r="N154" s="622"/>
      <c r="O154" s="622"/>
      <c r="P154" s="622"/>
      <c r="Q154" s="621">
        <f>【共】個人_損益!H24</f>
        <v>2000000</v>
      </c>
      <c r="R154" s="622"/>
      <c r="S154" s="622"/>
      <c r="T154" s="622"/>
      <c r="U154" s="622"/>
      <c r="V154" s="287"/>
      <c r="W154" s="618" t="s">
        <v>552</v>
      </c>
      <c r="X154" s="619"/>
      <c r="Y154" s="619"/>
      <c r="Z154" s="619"/>
      <c r="AA154" s="619"/>
      <c r="AB154" s="619"/>
      <c r="AC154" s="619"/>
      <c r="AD154" s="619"/>
      <c r="AE154" s="620"/>
      <c r="AF154" s="621">
        <f>【共】法人_損益!G15/1000</f>
        <v>0</v>
      </c>
      <c r="AG154" s="622"/>
      <c r="AH154" s="622"/>
      <c r="AI154" s="622"/>
      <c r="AJ154" s="622"/>
      <c r="AK154" s="621">
        <f>【共】法人_損益!F15/1000</f>
        <v>0</v>
      </c>
      <c r="AL154" s="622"/>
      <c r="AM154" s="622"/>
      <c r="AN154" s="622"/>
      <c r="AO154" s="622"/>
      <c r="AR154" s="96" t="s">
        <v>818</v>
      </c>
    </row>
    <row r="155" spans="2:44" ht="15.95" customHeight="1">
      <c r="B155" s="625"/>
      <c r="C155" s="622" t="s">
        <v>553</v>
      </c>
      <c r="D155" s="622"/>
      <c r="E155" s="622"/>
      <c r="F155" s="622"/>
      <c r="G155" s="622"/>
      <c r="H155" s="622"/>
      <c r="I155" s="622"/>
      <c r="J155" s="622"/>
      <c r="K155" s="622"/>
      <c r="L155" s="621">
        <f>【共】個人_損益!I25</f>
        <v>580000</v>
      </c>
      <c r="M155" s="622"/>
      <c r="N155" s="622"/>
      <c r="O155" s="622"/>
      <c r="P155" s="622"/>
      <c r="Q155" s="621">
        <f>【共】個人_損益!H25</f>
        <v>580000</v>
      </c>
      <c r="R155" s="622"/>
      <c r="S155" s="622"/>
      <c r="T155" s="622"/>
      <c r="U155" s="622"/>
      <c r="V155" s="287"/>
      <c r="W155" s="625"/>
      <c r="X155" s="627"/>
      <c r="Y155" s="622" t="s">
        <v>554</v>
      </c>
      <c r="Z155" s="622"/>
      <c r="AA155" s="622"/>
      <c r="AB155" s="622"/>
      <c r="AC155" s="622"/>
      <c r="AD155" s="622"/>
      <c r="AE155" s="622"/>
      <c r="AF155" s="621">
        <f>【共】法人_生原!G12/1000</f>
        <v>0</v>
      </c>
      <c r="AG155" s="622"/>
      <c r="AH155" s="622"/>
      <c r="AI155" s="622"/>
      <c r="AJ155" s="622"/>
      <c r="AK155" s="621">
        <f>【共】法人_生原!F12/1000</f>
        <v>0</v>
      </c>
      <c r="AL155" s="622"/>
      <c r="AM155" s="622"/>
      <c r="AN155" s="622"/>
      <c r="AO155" s="622"/>
      <c r="AR155" s="96" t="s">
        <v>819</v>
      </c>
    </row>
    <row r="156" spans="2:44" ht="15.95" customHeight="1">
      <c r="B156" s="625"/>
      <c r="C156" s="622" t="s">
        <v>555</v>
      </c>
      <c r="D156" s="622"/>
      <c r="E156" s="622"/>
      <c r="F156" s="622"/>
      <c r="G156" s="622"/>
      <c r="H156" s="622"/>
      <c r="I156" s="622"/>
      <c r="J156" s="622"/>
      <c r="K156" s="622"/>
      <c r="L156" s="621">
        <f>【共】個人_損益!I26</f>
        <v>550000</v>
      </c>
      <c r="M156" s="622"/>
      <c r="N156" s="622"/>
      <c r="O156" s="622"/>
      <c r="P156" s="622"/>
      <c r="Q156" s="621">
        <f>【共】個人_損益!H26</f>
        <v>550000</v>
      </c>
      <c r="R156" s="622"/>
      <c r="S156" s="622"/>
      <c r="T156" s="622"/>
      <c r="U156" s="622"/>
      <c r="V156" s="287"/>
      <c r="W156" s="625"/>
      <c r="X156" s="627"/>
      <c r="Y156" s="622" t="s">
        <v>556</v>
      </c>
      <c r="Z156" s="622"/>
      <c r="AA156" s="622"/>
      <c r="AB156" s="622"/>
      <c r="AC156" s="622"/>
      <c r="AD156" s="622"/>
      <c r="AE156" s="622"/>
      <c r="AF156" s="621">
        <f>【共】法人_生原!G17/1000</f>
        <v>0</v>
      </c>
      <c r="AG156" s="622"/>
      <c r="AH156" s="622"/>
      <c r="AI156" s="622"/>
      <c r="AJ156" s="622"/>
      <c r="AK156" s="621">
        <f>【共】法人_生原!F17/1000</f>
        <v>0</v>
      </c>
      <c r="AL156" s="622"/>
      <c r="AM156" s="622"/>
      <c r="AN156" s="622"/>
      <c r="AO156" s="622"/>
      <c r="AR156" s="96" t="s">
        <v>820</v>
      </c>
    </row>
    <row r="157" spans="2:44" ht="15.95" customHeight="1">
      <c r="B157" s="625"/>
      <c r="C157" s="622" t="s">
        <v>557</v>
      </c>
      <c r="D157" s="622"/>
      <c r="E157" s="622"/>
      <c r="F157" s="622"/>
      <c r="G157" s="622"/>
      <c r="H157" s="622"/>
      <c r="I157" s="622"/>
      <c r="J157" s="622"/>
      <c r="K157" s="622"/>
      <c r="L157" s="621">
        <f>【共】個人_損益!I27</f>
        <v>18000</v>
      </c>
      <c r="M157" s="622"/>
      <c r="N157" s="622"/>
      <c r="O157" s="622"/>
      <c r="P157" s="622"/>
      <c r="Q157" s="621">
        <f>【共】個人_損益!H27</f>
        <v>18000</v>
      </c>
      <c r="R157" s="622"/>
      <c r="S157" s="622"/>
      <c r="T157" s="622"/>
      <c r="U157" s="622"/>
      <c r="V157" s="287"/>
      <c r="W157" s="625"/>
      <c r="X157" s="627"/>
      <c r="Y157" s="622" t="s">
        <v>558</v>
      </c>
      <c r="Z157" s="622"/>
      <c r="AA157" s="622"/>
      <c r="AB157" s="622"/>
      <c r="AC157" s="622"/>
      <c r="AD157" s="622"/>
      <c r="AE157" s="622"/>
      <c r="AF157" s="621">
        <f>【共】法人_生原!G30/1000</f>
        <v>0</v>
      </c>
      <c r="AG157" s="622"/>
      <c r="AH157" s="622"/>
      <c r="AI157" s="622"/>
      <c r="AJ157" s="622"/>
      <c r="AK157" s="621">
        <f>【共】法人_生原!F30/1000</f>
        <v>0</v>
      </c>
      <c r="AL157" s="622"/>
      <c r="AM157" s="622"/>
      <c r="AN157" s="622"/>
      <c r="AO157" s="622"/>
      <c r="AR157" s="96" t="s">
        <v>821</v>
      </c>
    </row>
    <row r="158" spans="2:44" ht="15.95" customHeight="1">
      <c r="B158" s="625"/>
      <c r="C158" s="622" t="s">
        <v>559</v>
      </c>
      <c r="D158" s="622"/>
      <c r="E158" s="622"/>
      <c r="F158" s="622"/>
      <c r="G158" s="622"/>
      <c r="H158" s="622"/>
      <c r="I158" s="622"/>
      <c r="J158" s="622"/>
      <c r="K158" s="622"/>
      <c r="L158" s="621">
        <f>【共】個人_損益!I28</f>
        <v>1150000</v>
      </c>
      <c r="M158" s="622"/>
      <c r="N158" s="622"/>
      <c r="O158" s="622"/>
      <c r="P158" s="622"/>
      <c r="Q158" s="621">
        <f>【共】個人_損益!H28</f>
        <v>1150000</v>
      </c>
      <c r="R158" s="622"/>
      <c r="S158" s="622"/>
      <c r="T158" s="622"/>
      <c r="U158" s="622"/>
      <c r="V158" s="287"/>
      <c r="W158" s="625"/>
      <c r="X158" s="627"/>
      <c r="Y158" s="622" t="s">
        <v>560</v>
      </c>
      <c r="Z158" s="622"/>
      <c r="AA158" s="622"/>
      <c r="AB158" s="622"/>
      <c r="AC158" s="622"/>
      <c r="AD158" s="622"/>
      <c r="AE158" s="622"/>
      <c r="AF158" s="621">
        <f>SUM(【共】法人_生原!G18:G24,【共】法人_生原!G27:G29,【共】法人_生原!G31)/1000</f>
        <v>0</v>
      </c>
      <c r="AG158" s="622"/>
      <c r="AH158" s="622"/>
      <c r="AI158" s="622"/>
      <c r="AJ158" s="622"/>
      <c r="AK158" s="621">
        <f>SUM(【共】法人_生原!F18:F24,【共】法人_生原!F27:F29,【共】法人_生原!F31)/1000</f>
        <v>0</v>
      </c>
      <c r="AL158" s="622"/>
      <c r="AM158" s="622"/>
      <c r="AN158" s="622"/>
      <c r="AO158" s="622"/>
      <c r="AR158" s="96" t="s">
        <v>822</v>
      </c>
    </row>
    <row r="159" spans="2:44" ht="15.95" customHeight="1" thickBot="1">
      <c r="B159" s="626"/>
      <c r="C159" s="630" t="s">
        <v>561</v>
      </c>
      <c r="D159" s="630"/>
      <c r="E159" s="630"/>
      <c r="F159" s="630"/>
      <c r="G159" s="630"/>
      <c r="H159" s="630"/>
      <c r="I159" s="630"/>
      <c r="J159" s="630"/>
      <c r="K159" s="630"/>
      <c r="L159" s="631">
        <f>L151-L152-L153-L155-L156-L157-L158</f>
        <v>1980000</v>
      </c>
      <c r="M159" s="630"/>
      <c r="N159" s="630"/>
      <c r="O159" s="630"/>
      <c r="P159" s="630"/>
      <c r="Q159" s="631">
        <f>Q151-Q152-Q153-Q155-Q156-Q157-Q158</f>
        <v>1980000</v>
      </c>
      <c r="R159" s="630"/>
      <c r="S159" s="630"/>
      <c r="T159" s="630"/>
      <c r="U159" s="630"/>
      <c r="V159" s="287"/>
      <c r="W159" s="628"/>
      <c r="X159" s="629"/>
      <c r="Y159" s="622" t="s">
        <v>562</v>
      </c>
      <c r="Z159" s="622"/>
      <c r="AA159" s="622"/>
      <c r="AB159" s="622"/>
      <c r="AC159" s="622"/>
      <c r="AD159" s="622"/>
      <c r="AE159" s="622"/>
      <c r="AF159" s="621">
        <f>(【共】法人_生原!G26+【共】法人_生原!G25)/1000</f>
        <v>0</v>
      </c>
      <c r="AG159" s="622"/>
      <c r="AH159" s="622"/>
      <c r="AI159" s="622"/>
      <c r="AJ159" s="622"/>
      <c r="AK159" s="621">
        <f>(【共】法人_生原!F26+【共】法人_生原!F25)/1000</f>
        <v>0</v>
      </c>
      <c r="AL159" s="622"/>
      <c r="AM159" s="622"/>
      <c r="AN159" s="622"/>
      <c r="AO159" s="622"/>
      <c r="AR159" s="96" t="s">
        <v>823</v>
      </c>
    </row>
    <row r="160" spans="2:44" ht="15.95" customHeight="1" thickTop="1">
      <c r="B160" s="637" t="s">
        <v>563</v>
      </c>
      <c r="C160" s="638"/>
      <c r="D160" s="638"/>
      <c r="E160" s="638"/>
      <c r="F160" s="638"/>
      <c r="G160" s="638"/>
      <c r="H160" s="638"/>
      <c r="I160" s="638"/>
      <c r="J160" s="638"/>
      <c r="K160" s="639"/>
      <c r="L160" s="639">
        <f>【共】個人_損益!I40</f>
        <v>6110000</v>
      </c>
      <c r="M160" s="640"/>
      <c r="N160" s="640"/>
      <c r="O160" s="640"/>
      <c r="P160" s="640"/>
      <c r="Q160" s="639">
        <f>【共】個人_損益!H40</f>
        <v>6110000</v>
      </c>
      <c r="R160" s="640"/>
      <c r="S160" s="640"/>
      <c r="T160" s="640"/>
      <c r="U160" s="640"/>
      <c r="V160" s="287"/>
      <c r="W160" s="623" t="s">
        <v>564</v>
      </c>
      <c r="X160" s="624"/>
      <c r="Y160" s="624"/>
      <c r="Z160" s="624"/>
      <c r="AA160" s="624"/>
      <c r="AB160" s="624"/>
      <c r="AC160" s="624"/>
      <c r="AD160" s="624"/>
      <c r="AE160" s="621"/>
      <c r="AF160" s="621">
        <f>【共】法人_損益!G17/1000</f>
        <v>0</v>
      </c>
      <c r="AG160" s="622"/>
      <c r="AH160" s="622"/>
      <c r="AI160" s="622"/>
      <c r="AJ160" s="622"/>
      <c r="AK160" s="621">
        <f>【共】法人_損益!F17/1000</f>
        <v>0</v>
      </c>
      <c r="AL160" s="622"/>
      <c r="AM160" s="622"/>
      <c r="AN160" s="622"/>
      <c r="AO160" s="622"/>
      <c r="AR160" s="96" t="s">
        <v>824</v>
      </c>
    </row>
    <row r="161" spans="2:44" ht="15.95" customHeight="1">
      <c r="B161" s="632" t="s">
        <v>565</v>
      </c>
      <c r="C161" s="633"/>
      <c r="D161" s="633"/>
      <c r="E161" s="633"/>
      <c r="F161" s="633"/>
      <c r="G161" s="633"/>
      <c r="H161" s="633"/>
      <c r="I161" s="633"/>
      <c r="J161" s="633"/>
      <c r="K161" s="634"/>
      <c r="L161" s="634"/>
      <c r="M161" s="635"/>
      <c r="N161" s="635"/>
      <c r="O161" s="635"/>
      <c r="P161" s="635"/>
      <c r="Q161" s="635"/>
      <c r="R161" s="635"/>
      <c r="S161" s="635"/>
      <c r="T161" s="635"/>
      <c r="U161" s="636"/>
      <c r="V161" s="624" t="s">
        <v>566</v>
      </c>
      <c r="W161" s="624"/>
      <c r="X161" s="624"/>
      <c r="Y161" s="624"/>
      <c r="Z161" s="624"/>
      <c r="AA161" s="624"/>
      <c r="AB161" s="624"/>
      <c r="AC161" s="624"/>
      <c r="AD161" s="624"/>
      <c r="AE161" s="621"/>
      <c r="AF161" s="621">
        <f>AF136-AF151</f>
        <v>0</v>
      </c>
      <c r="AG161" s="622"/>
      <c r="AH161" s="622"/>
      <c r="AI161" s="622"/>
      <c r="AJ161" s="622"/>
      <c r="AK161" s="621">
        <f>AK136-AK151</f>
        <v>0</v>
      </c>
      <c r="AL161" s="622"/>
      <c r="AM161" s="622"/>
      <c r="AN161" s="622"/>
      <c r="AO161" s="622"/>
    </row>
    <row r="162" spans="2:44" ht="15.95" customHeight="1">
      <c r="B162" s="632" t="s">
        <v>567</v>
      </c>
      <c r="C162" s="633"/>
      <c r="D162" s="633"/>
      <c r="E162" s="633"/>
      <c r="F162" s="633"/>
      <c r="G162" s="633"/>
      <c r="H162" s="633"/>
      <c r="I162" s="633"/>
      <c r="J162" s="633"/>
      <c r="K162" s="634"/>
      <c r="L162" s="634"/>
      <c r="M162" s="635"/>
      <c r="N162" s="635"/>
      <c r="O162" s="635"/>
      <c r="P162" s="635"/>
      <c r="Q162" s="635"/>
      <c r="R162" s="635"/>
      <c r="S162" s="635"/>
      <c r="T162" s="635"/>
      <c r="U162" s="636"/>
      <c r="V162" s="619" t="s">
        <v>568</v>
      </c>
      <c r="W162" s="619"/>
      <c r="X162" s="619"/>
      <c r="Y162" s="619"/>
      <c r="Z162" s="619"/>
      <c r="AA162" s="619"/>
      <c r="AB162" s="619"/>
      <c r="AC162" s="619"/>
      <c r="AD162" s="619"/>
      <c r="AE162" s="620"/>
      <c r="AF162" s="621">
        <f>SUM(AF163:AJ166)</f>
        <v>0</v>
      </c>
      <c r="AG162" s="622"/>
      <c r="AH162" s="622"/>
      <c r="AI162" s="622"/>
      <c r="AJ162" s="622"/>
      <c r="AK162" s="621">
        <f>SUM(AK163:AO166)</f>
        <v>0</v>
      </c>
      <c r="AL162" s="622"/>
      <c r="AM162" s="622"/>
      <c r="AN162" s="622"/>
      <c r="AO162" s="622"/>
      <c r="AR162" s="96"/>
    </row>
    <row r="163" spans="2:44" ht="15.95" customHeight="1" thickBot="1">
      <c r="B163" s="641" t="s">
        <v>569</v>
      </c>
      <c r="C163" s="642"/>
      <c r="D163" s="642"/>
      <c r="E163" s="642"/>
      <c r="F163" s="642"/>
      <c r="G163" s="642"/>
      <c r="H163" s="642"/>
      <c r="I163" s="642"/>
      <c r="J163" s="642"/>
      <c r="K163" s="631"/>
      <c r="L163" s="643">
        <f>SUM(L160:P162)</f>
        <v>6110000</v>
      </c>
      <c r="M163" s="644"/>
      <c r="N163" s="644"/>
      <c r="O163" s="644"/>
      <c r="P163" s="644"/>
      <c r="Q163" s="644">
        <f>SUM(Q160:U162)</f>
        <v>6110000</v>
      </c>
      <c r="R163" s="644"/>
      <c r="S163" s="644"/>
      <c r="T163" s="644"/>
      <c r="U163" s="645"/>
      <c r="V163" s="287"/>
      <c r="W163" s="623" t="s">
        <v>570</v>
      </c>
      <c r="X163" s="624"/>
      <c r="Y163" s="624"/>
      <c r="Z163" s="624"/>
      <c r="AA163" s="624"/>
      <c r="AB163" s="624"/>
      <c r="AC163" s="624"/>
      <c r="AD163" s="624"/>
      <c r="AE163" s="621"/>
      <c r="AF163" s="621">
        <f>【共】法人_販管!F5/1000</f>
        <v>0</v>
      </c>
      <c r="AG163" s="622"/>
      <c r="AH163" s="622"/>
      <c r="AI163" s="622"/>
      <c r="AJ163" s="622"/>
      <c r="AK163" s="621">
        <f>【共】法人_販管!E5/1000</f>
        <v>0</v>
      </c>
      <c r="AL163" s="622"/>
      <c r="AM163" s="622"/>
      <c r="AN163" s="622"/>
      <c r="AO163" s="622"/>
      <c r="AR163" s="96" t="s">
        <v>825</v>
      </c>
    </row>
    <row r="164" spans="2:44" ht="15.95" customHeight="1" thickTop="1">
      <c r="B164" s="646" t="s">
        <v>571</v>
      </c>
      <c r="C164" s="647"/>
      <c r="D164" s="647"/>
      <c r="E164" s="647"/>
      <c r="F164" s="647"/>
      <c r="G164" s="647"/>
      <c r="H164" s="647"/>
      <c r="I164" s="647"/>
      <c r="J164" s="647"/>
      <c r="K164" s="648"/>
      <c r="L164" s="649"/>
      <c r="M164" s="650"/>
      <c r="N164" s="650"/>
      <c r="O164" s="650"/>
      <c r="P164" s="650"/>
      <c r="Q164" s="650"/>
      <c r="R164" s="650"/>
      <c r="S164" s="650"/>
      <c r="T164" s="650"/>
      <c r="U164" s="651"/>
      <c r="V164" s="287"/>
      <c r="W164" s="623" t="s">
        <v>572</v>
      </c>
      <c r="X164" s="624"/>
      <c r="Y164" s="624"/>
      <c r="Z164" s="624"/>
      <c r="AA164" s="624"/>
      <c r="AB164" s="624"/>
      <c r="AC164" s="624"/>
      <c r="AD164" s="624"/>
      <c r="AE164" s="621"/>
      <c r="AF164" s="621">
        <f>(【共】法人_販管!F6+【共】法人_販管!F8)/1000</f>
        <v>0</v>
      </c>
      <c r="AG164" s="622"/>
      <c r="AH164" s="622"/>
      <c r="AI164" s="622"/>
      <c r="AJ164" s="622"/>
      <c r="AK164" s="621">
        <f>(【共】法人_販管!E6+【共】法人_販管!E8)/1000</f>
        <v>0</v>
      </c>
      <c r="AL164" s="622"/>
      <c r="AM164" s="622"/>
      <c r="AN164" s="622"/>
      <c r="AO164" s="622"/>
      <c r="AR164" s="96" t="s">
        <v>826</v>
      </c>
    </row>
    <row r="165" spans="2:44" ht="15.95" customHeight="1">
      <c r="B165" s="623" t="s">
        <v>573</v>
      </c>
      <c r="C165" s="624"/>
      <c r="D165" s="624"/>
      <c r="E165" s="624"/>
      <c r="F165" s="624"/>
      <c r="G165" s="624"/>
      <c r="H165" s="624"/>
      <c r="I165" s="624"/>
      <c r="J165" s="624"/>
      <c r="K165" s="621"/>
      <c r="L165" s="621">
        <f>【共】個人_損益!I12+【共】個人_損益!I23+【共】個人_損益!I29</f>
        <v>1270000</v>
      </c>
      <c r="M165" s="622"/>
      <c r="N165" s="622"/>
      <c r="O165" s="622"/>
      <c r="P165" s="622"/>
      <c r="Q165" s="621">
        <f>【共】個人_損益!H12+【共】個人_損益!H23+【共】個人_損益!H29</f>
        <v>1270000</v>
      </c>
      <c r="R165" s="622"/>
      <c r="S165" s="622"/>
      <c r="T165" s="622"/>
      <c r="U165" s="622"/>
      <c r="V165" s="287"/>
      <c r="W165" s="623" t="s">
        <v>553</v>
      </c>
      <c r="X165" s="624"/>
      <c r="Y165" s="624"/>
      <c r="Z165" s="624"/>
      <c r="AA165" s="624"/>
      <c r="AB165" s="624"/>
      <c r="AC165" s="624"/>
      <c r="AD165" s="624"/>
      <c r="AE165" s="621"/>
      <c r="AF165" s="621">
        <f>SUM(【共】法人_販管!F9:F19,【共】法人_販管!F22:F25)/1000</f>
        <v>0</v>
      </c>
      <c r="AG165" s="622"/>
      <c r="AH165" s="622"/>
      <c r="AI165" s="622"/>
      <c r="AJ165" s="622"/>
      <c r="AK165" s="621">
        <f>SUM(【共】法人_販管!E9:E19,【共】法人_販管!E22:E25)/1000</f>
        <v>0</v>
      </c>
      <c r="AL165" s="622"/>
      <c r="AM165" s="622"/>
      <c r="AN165" s="622"/>
      <c r="AO165" s="622"/>
      <c r="AR165" s="96" t="s">
        <v>827</v>
      </c>
    </row>
    <row r="166" spans="2:44" ht="15.95" customHeight="1">
      <c r="B166" s="623" t="s">
        <v>574</v>
      </c>
      <c r="C166" s="624"/>
      <c r="D166" s="624"/>
      <c r="E166" s="624"/>
      <c r="F166" s="624"/>
      <c r="G166" s="624"/>
      <c r="H166" s="624"/>
      <c r="I166" s="624"/>
      <c r="J166" s="624"/>
      <c r="K166" s="621"/>
      <c r="L166" s="621">
        <f>L160+L154-L164-L165</f>
        <v>6840000</v>
      </c>
      <c r="M166" s="622"/>
      <c r="N166" s="622"/>
      <c r="O166" s="622"/>
      <c r="P166" s="622"/>
      <c r="Q166" s="622">
        <f>Q160+Q154-Q164-Q165</f>
        <v>6840000</v>
      </c>
      <c r="R166" s="622"/>
      <c r="S166" s="622"/>
      <c r="T166" s="622"/>
      <c r="U166" s="652"/>
      <c r="V166" s="289"/>
      <c r="W166" s="623" t="s">
        <v>575</v>
      </c>
      <c r="X166" s="624"/>
      <c r="Y166" s="624"/>
      <c r="Z166" s="624"/>
      <c r="AA166" s="624"/>
      <c r="AB166" s="624"/>
      <c r="AC166" s="624"/>
      <c r="AD166" s="624"/>
      <c r="AE166" s="621"/>
      <c r="AF166" s="621">
        <f>(【共】法人_販管!F21+【共】法人_販管!F20)/1000</f>
        <v>0</v>
      </c>
      <c r="AG166" s="622"/>
      <c r="AH166" s="622"/>
      <c r="AI166" s="622"/>
      <c r="AJ166" s="622"/>
      <c r="AK166" s="621">
        <f>(【共】法人_販管!E21+【共】法人_販管!E20)/1000</f>
        <v>0</v>
      </c>
      <c r="AL166" s="622"/>
      <c r="AM166" s="622"/>
      <c r="AN166" s="622"/>
      <c r="AO166" s="622"/>
      <c r="AR166" s="96" t="s">
        <v>828</v>
      </c>
    </row>
    <row r="167" spans="2:44" ht="15.95" customHeight="1">
      <c r="B167" s="632" t="s">
        <v>576</v>
      </c>
      <c r="C167" s="633"/>
      <c r="D167" s="633"/>
      <c r="E167" s="633"/>
      <c r="F167" s="633"/>
      <c r="G167" s="633"/>
      <c r="H167" s="633"/>
      <c r="I167" s="633"/>
      <c r="J167" s="633"/>
      <c r="K167" s="634"/>
      <c r="L167" s="634"/>
      <c r="M167" s="635"/>
      <c r="N167" s="635"/>
      <c r="O167" s="635"/>
      <c r="P167" s="635"/>
      <c r="Q167" s="635"/>
      <c r="R167" s="635"/>
      <c r="S167" s="635"/>
      <c r="T167" s="635"/>
      <c r="U167" s="636"/>
      <c r="V167" s="624" t="s">
        <v>577</v>
      </c>
      <c r="W167" s="624"/>
      <c r="X167" s="624"/>
      <c r="Y167" s="624"/>
      <c r="Z167" s="624"/>
      <c r="AA167" s="624"/>
      <c r="AB167" s="624"/>
      <c r="AC167" s="624"/>
      <c r="AD167" s="624"/>
      <c r="AE167" s="621"/>
      <c r="AF167" s="621">
        <f>AF161-AF162</f>
        <v>0</v>
      </c>
      <c r="AG167" s="622"/>
      <c r="AH167" s="622"/>
      <c r="AI167" s="622"/>
      <c r="AJ167" s="622"/>
      <c r="AK167" s="621">
        <f>AK161-AK162</f>
        <v>0</v>
      </c>
      <c r="AL167" s="622"/>
      <c r="AM167" s="622"/>
      <c r="AN167" s="622"/>
      <c r="AO167" s="622"/>
      <c r="AR167" s="96"/>
    </row>
    <row r="168" spans="2:44" ht="15.95" customHeight="1" thickBot="1">
      <c r="B168" s="655" t="s">
        <v>578</v>
      </c>
      <c r="C168" s="656"/>
      <c r="D168" s="656"/>
      <c r="E168" s="656"/>
      <c r="F168" s="656"/>
      <c r="G168" s="656"/>
      <c r="H168" s="656"/>
      <c r="I168" s="656"/>
      <c r="J168" s="656"/>
      <c r="K168" s="657"/>
      <c r="L168" s="658"/>
      <c r="M168" s="659"/>
      <c r="N168" s="659"/>
      <c r="O168" s="659"/>
      <c r="P168" s="659"/>
      <c r="Q168" s="659"/>
      <c r="R168" s="659"/>
      <c r="S168" s="659"/>
      <c r="T168" s="659"/>
      <c r="U168" s="660"/>
      <c r="V168" s="624" t="s">
        <v>579</v>
      </c>
      <c r="W168" s="624"/>
      <c r="X168" s="624"/>
      <c r="Y168" s="624"/>
      <c r="Z168" s="624"/>
      <c r="AA168" s="624"/>
      <c r="AB168" s="624"/>
      <c r="AC168" s="624"/>
      <c r="AD168" s="624"/>
      <c r="AE168" s="621"/>
      <c r="AF168" s="621">
        <f>【共】法人_損益!G29/1000</f>
        <v>0</v>
      </c>
      <c r="AG168" s="622"/>
      <c r="AH168" s="622"/>
      <c r="AI168" s="622"/>
      <c r="AJ168" s="622"/>
      <c r="AK168" s="621">
        <f>【共】法人_損益!F29/1000</f>
        <v>0</v>
      </c>
      <c r="AL168" s="622"/>
      <c r="AM168" s="622"/>
      <c r="AN168" s="622"/>
      <c r="AO168" s="622"/>
      <c r="AR168" s="96" t="s">
        <v>829</v>
      </c>
    </row>
    <row r="169" spans="2:44" ht="15.95" customHeight="1" thickTop="1">
      <c r="B169" s="637" t="s">
        <v>580</v>
      </c>
      <c r="C169" s="638"/>
      <c r="D169" s="638"/>
      <c r="E169" s="638"/>
      <c r="F169" s="638"/>
      <c r="G169" s="638"/>
      <c r="H169" s="638"/>
      <c r="I169" s="638"/>
      <c r="J169" s="638"/>
      <c r="K169" s="639"/>
      <c r="L169" s="653">
        <f>【共】個人_貸借!I55</f>
        <v>963000</v>
      </c>
      <c r="M169" s="654"/>
      <c r="N169" s="654"/>
      <c r="O169" s="654"/>
      <c r="P169" s="654"/>
      <c r="Q169" s="653">
        <f>【共】個人_貸借!H55</f>
        <v>963000</v>
      </c>
      <c r="R169" s="654"/>
      <c r="S169" s="654"/>
      <c r="T169" s="654"/>
      <c r="U169" s="654"/>
      <c r="V169" s="619" t="s">
        <v>581</v>
      </c>
      <c r="W169" s="619"/>
      <c r="X169" s="619"/>
      <c r="Y169" s="619"/>
      <c r="Z169" s="619"/>
      <c r="AA169" s="619"/>
      <c r="AB169" s="619"/>
      <c r="AC169" s="619"/>
      <c r="AD169" s="619"/>
      <c r="AE169" s="620"/>
      <c r="AF169" s="621">
        <f>【共】法人_損益!G33/1000</f>
        <v>0</v>
      </c>
      <c r="AG169" s="622"/>
      <c r="AH169" s="622"/>
      <c r="AI169" s="622"/>
      <c r="AJ169" s="622"/>
      <c r="AK169" s="621">
        <f>【共】法人_損益!F33/1000</f>
        <v>0</v>
      </c>
      <c r="AL169" s="622"/>
      <c r="AM169" s="622"/>
      <c r="AN169" s="622"/>
      <c r="AO169" s="622"/>
      <c r="AR169" s="96" t="s">
        <v>830</v>
      </c>
    </row>
    <row r="170" spans="2:44" ht="15.95" customHeight="1">
      <c r="B170" s="623" t="s">
        <v>582</v>
      </c>
      <c r="C170" s="624"/>
      <c r="D170" s="624"/>
      <c r="E170" s="624"/>
      <c r="F170" s="624"/>
      <c r="G170" s="624"/>
      <c r="H170" s="624"/>
      <c r="I170" s="624"/>
      <c r="J170" s="624"/>
      <c r="K170" s="621"/>
      <c r="L170" s="664">
        <f>【共】個人_貸借!I59</f>
        <v>14200000</v>
      </c>
      <c r="M170" s="665"/>
      <c r="N170" s="665"/>
      <c r="O170" s="665"/>
      <c r="P170" s="665"/>
      <c r="Q170" s="664">
        <f>【共】個人_貸借!H59</f>
        <v>14200000</v>
      </c>
      <c r="R170" s="665"/>
      <c r="S170" s="665"/>
      <c r="T170" s="665"/>
      <c r="U170" s="665"/>
      <c r="V170" s="289"/>
      <c r="W170" s="623" t="s">
        <v>557</v>
      </c>
      <c r="X170" s="624"/>
      <c r="Y170" s="624"/>
      <c r="Z170" s="624"/>
      <c r="AA170" s="624"/>
      <c r="AB170" s="624"/>
      <c r="AC170" s="624"/>
      <c r="AD170" s="624"/>
      <c r="AE170" s="621"/>
      <c r="AF170" s="621">
        <f>【共】法人_損益!G30/1000</f>
        <v>0</v>
      </c>
      <c r="AG170" s="622"/>
      <c r="AH170" s="622"/>
      <c r="AI170" s="622"/>
      <c r="AJ170" s="622"/>
      <c r="AK170" s="621">
        <f>【共】法人_損益!F30/1000</f>
        <v>0</v>
      </c>
      <c r="AL170" s="622"/>
      <c r="AM170" s="622"/>
      <c r="AN170" s="622"/>
      <c r="AO170" s="622"/>
      <c r="AR170" s="96" t="s">
        <v>831</v>
      </c>
    </row>
    <row r="171" spans="2:44" ht="15.95" customHeight="1">
      <c r="B171" s="632" t="s">
        <v>583</v>
      </c>
      <c r="C171" s="633"/>
      <c r="D171" s="633"/>
      <c r="E171" s="633"/>
      <c r="F171" s="633"/>
      <c r="G171" s="633"/>
      <c r="H171" s="633"/>
      <c r="I171" s="633"/>
      <c r="J171" s="633"/>
      <c r="K171" s="634"/>
      <c r="L171" s="661"/>
      <c r="M171" s="662"/>
      <c r="N171" s="662"/>
      <c r="O171" s="662"/>
      <c r="P171" s="663"/>
      <c r="Q171" s="635"/>
      <c r="R171" s="635"/>
      <c r="S171" s="635"/>
      <c r="T171" s="635"/>
      <c r="U171" s="636"/>
      <c r="V171" s="624" t="s">
        <v>584</v>
      </c>
      <c r="W171" s="624"/>
      <c r="X171" s="624"/>
      <c r="Y171" s="624"/>
      <c r="Z171" s="624"/>
      <c r="AA171" s="624"/>
      <c r="AB171" s="624"/>
      <c r="AC171" s="624"/>
      <c r="AD171" s="624"/>
      <c r="AE171" s="621"/>
      <c r="AF171" s="621">
        <f>AF167+AF168-AF169</f>
        <v>0</v>
      </c>
      <c r="AG171" s="622"/>
      <c r="AH171" s="622"/>
      <c r="AI171" s="622"/>
      <c r="AJ171" s="622"/>
      <c r="AK171" s="621">
        <f>AK167+AK168-AK169</f>
        <v>0</v>
      </c>
      <c r="AL171" s="622"/>
      <c r="AM171" s="622"/>
      <c r="AN171" s="622"/>
      <c r="AO171" s="622"/>
    </row>
    <row r="172" spans="2:44" ht="15.95" customHeight="1">
      <c r="B172" s="667" t="s">
        <v>585</v>
      </c>
      <c r="C172" s="668"/>
      <c r="D172" s="668"/>
      <c r="E172" s="668"/>
      <c r="F172" s="668"/>
      <c r="G172" s="668"/>
      <c r="H172" s="668"/>
      <c r="I172" s="668"/>
      <c r="J172" s="668"/>
      <c r="K172" s="669"/>
      <c r="L172" s="664">
        <f>SUM(L169:P171)</f>
        <v>15163000</v>
      </c>
      <c r="M172" s="665"/>
      <c r="N172" s="665"/>
      <c r="O172" s="665"/>
      <c r="P172" s="665"/>
      <c r="Q172" s="665">
        <f>SUM(Q169:U171)</f>
        <v>15163000</v>
      </c>
      <c r="R172" s="665"/>
      <c r="S172" s="665"/>
      <c r="T172" s="665"/>
      <c r="U172" s="670"/>
      <c r="V172" s="624" t="s">
        <v>586</v>
      </c>
      <c r="W172" s="624"/>
      <c r="X172" s="624"/>
      <c r="Y172" s="624"/>
      <c r="Z172" s="624"/>
      <c r="AA172" s="624"/>
      <c r="AB172" s="624"/>
      <c r="AC172" s="624"/>
      <c r="AD172" s="624"/>
      <c r="AE172" s="621"/>
      <c r="AF172" s="621">
        <f>【共】法人_損益!G46/1000</f>
        <v>0</v>
      </c>
      <c r="AG172" s="622"/>
      <c r="AH172" s="622"/>
      <c r="AI172" s="622"/>
      <c r="AJ172" s="622"/>
      <c r="AK172" s="621">
        <f>【共】法人_損益!F46/1000</f>
        <v>0</v>
      </c>
      <c r="AL172" s="622"/>
      <c r="AM172" s="622"/>
      <c r="AN172" s="622"/>
      <c r="AO172" s="622"/>
      <c r="AR172" s="96" t="s">
        <v>832</v>
      </c>
    </row>
    <row r="173" spans="2:44" ht="15.95" customHeight="1">
      <c r="B173" s="290"/>
      <c r="C173" s="290"/>
      <c r="D173" s="290"/>
      <c r="E173" s="290"/>
      <c r="F173" s="290"/>
      <c r="G173" s="290"/>
      <c r="H173" s="290"/>
      <c r="I173" s="290"/>
      <c r="J173" s="290"/>
      <c r="K173" s="290"/>
      <c r="L173" s="291"/>
      <c r="M173" s="291"/>
      <c r="N173" s="291"/>
      <c r="O173" s="291"/>
      <c r="P173" s="291"/>
      <c r="Q173" s="291"/>
      <c r="R173" s="291"/>
      <c r="S173" s="291"/>
      <c r="T173" s="291"/>
      <c r="U173" s="292"/>
      <c r="V173" s="666" t="s">
        <v>587</v>
      </c>
      <c r="W173" s="624"/>
      <c r="X173" s="624"/>
      <c r="Y173" s="624"/>
      <c r="Z173" s="624"/>
      <c r="AA173" s="624"/>
      <c r="AB173" s="624"/>
      <c r="AC173" s="624"/>
      <c r="AD173" s="624"/>
      <c r="AE173" s="621"/>
      <c r="AF173" s="621">
        <f>【共】法人_損益!G47/1000</f>
        <v>0</v>
      </c>
      <c r="AG173" s="622"/>
      <c r="AH173" s="622"/>
      <c r="AI173" s="622"/>
      <c r="AJ173" s="622"/>
      <c r="AK173" s="621">
        <f>【共】法人_損益!F47/1000</f>
        <v>0</v>
      </c>
      <c r="AL173" s="622"/>
      <c r="AM173" s="622"/>
      <c r="AN173" s="622"/>
      <c r="AO173" s="622"/>
      <c r="AR173" s="96" t="s">
        <v>833</v>
      </c>
    </row>
    <row r="174" spans="2:44" ht="15.95" customHeight="1">
      <c r="B174" s="290"/>
      <c r="C174" s="290"/>
      <c r="D174" s="290"/>
      <c r="E174" s="290"/>
      <c r="F174" s="290"/>
      <c r="G174" s="290"/>
      <c r="H174" s="290"/>
      <c r="I174" s="290"/>
      <c r="J174" s="290"/>
      <c r="K174" s="290"/>
      <c r="L174" s="291"/>
      <c r="M174" s="291"/>
      <c r="N174" s="291"/>
      <c r="O174" s="291"/>
      <c r="P174" s="291"/>
      <c r="Q174" s="291"/>
      <c r="R174" s="291"/>
      <c r="S174" s="291"/>
      <c r="T174" s="291"/>
      <c r="U174" s="293"/>
      <c r="V174" s="666" t="s">
        <v>588</v>
      </c>
      <c r="W174" s="624"/>
      <c r="X174" s="624"/>
      <c r="Y174" s="624"/>
      <c r="Z174" s="624"/>
      <c r="AA174" s="624"/>
      <c r="AB174" s="624"/>
      <c r="AC174" s="624"/>
      <c r="AD174" s="624"/>
      <c r="AE174" s="621"/>
      <c r="AF174" s="621">
        <f>AF172-AF173</f>
        <v>0</v>
      </c>
      <c r="AG174" s="622"/>
      <c r="AH174" s="622"/>
      <c r="AI174" s="622"/>
      <c r="AJ174" s="622"/>
      <c r="AK174" s="621">
        <f>AK172-AK173</f>
        <v>0</v>
      </c>
      <c r="AL174" s="622"/>
      <c r="AM174" s="622"/>
      <c r="AN174" s="622"/>
      <c r="AO174" s="622"/>
    </row>
    <row r="175" spans="2:44" ht="15.95" customHeight="1" thickBot="1">
      <c r="B175" s="290"/>
      <c r="C175" s="290"/>
      <c r="D175" s="290"/>
      <c r="E175" s="290"/>
      <c r="F175" s="290"/>
      <c r="G175" s="290"/>
      <c r="H175" s="290"/>
      <c r="I175" s="290"/>
      <c r="J175" s="290"/>
      <c r="K175" s="290"/>
      <c r="L175" s="291"/>
      <c r="M175" s="291"/>
      <c r="N175" s="291"/>
      <c r="O175" s="291"/>
      <c r="P175" s="291"/>
      <c r="Q175" s="291"/>
      <c r="R175" s="291"/>
      <c r="S175" s="291"/>
      <c r="T175" s="291"/>
      <c r="U175" s="293"/>
      <c r="V175" s="675" t="s">
        <v>574</v>
      </c>
      <c r="W175" s="642"/>
      <c r="X175" s="642"/>
      <c r="Y175" s="642"/>
      <c r="Z175" s="642"/>
      <c r="AA175" s="642"/>
      <c r="AB175" s="642"/>
      <c r="AC175" s="642"/>
      <c r="AD175" s="642"/>
      <c r="AE175" s="631"/>
      <c r="AF175" s="630">
        <f>AF159+AF174</f>
        <v>0</v>
      </c>
      <c r="AG175" s="630"/>
      <c r="AH175" s="630"/>
      <c r="AI175" s="630"/>
      <c r="AJ175" s="630"/>
      <c r="AK175" s="630">
        <f>AK159+AK174</f>
        <v>0</v>
      </c>
      <c r="AL175" s="630"/>
      <c r="AM175" s="630"/>
      <c r="AN175" s="630"/>
      <c r="AO175" s="630"/>
      <c r="AR175" s="96"/>
    </row>
    <row r="176" spans="2:44" ht="15.95" customHeight="1" thickTop="1">
      <c r="B176" s="290"/>
      <c r="C176" s="290"/>
      <c r="D176" s="290"/>
      <c r="E176" s="290"/>
      <c r="F176" s="290"/>
      <c r="G176" s="290"/>
      <c r="H176" s="290"/>
      <c r="I176" s="290"/>
      <c r="J176" s="290"/>
      <c r="K176" s="290"/>
      <c r="L176" s="291"/>
      <c r="M176" s="291"/>
      <c r="N176" s="291"/>
      <c r="O176" s="291"/>
      <c r="P176" s="291"/>
      <c r="Q176" s="291"/>
      <c r="R176" s="291"/>
      <c r="S176" s="291"/>
      <c r="T176" s="291"/>
      <c r="U176" s="293"/>
      <c r="V176" s="676" t="s">
        <v>576</v>
      </c>
      <c r="W176" s="677"/>
      <c r="X176" s="677"/>
      <c r="Y176" s="677"/>
      <c r="Z176" s="677"/>
      <c r="AA176" s="677"/>
      <c r="AB176" s="677"/>
      <c r="AC176" s="677"/>
      <c r="AD176" s="677"/>
      <c r="AE176" s="678"/>
      <c r="AF176" s="679"/>
      <c r="AG176" s="680"/>
      <c r="AH176" s="680"/>
      <c r="AI176" s="680"/>
      <c r="AJ176" s="680"/>
      <c r="AK176" s="679"/>
      <c r="AL176" s="680"/>
      <c r="AM176" s="680"/>
      <c r="AN176" s="680"/>
      <c r="AO176" s="680"/>
    </row>
    <row r="177" spans="2:44" ht="15.95" customHeight="1">
      <c r="B177" s="290"/>
      <c r="C177" s="290"/>
      <c r="D177" s="290"/>
      <c r="E177" s="290"/>
      <c r="F177" s="290"/>
      <c r="G177" s="290"/>
      <c r="H177" s="290"/>
      <c r="I177" s="290"/>
      <c r="J177" s="290"/>
      <c r="K177" s="290"/>
      <c r="L177" s="291"/>
      <c r="M177" s="291"/>
      <c r="N177" s="291"/>
      <c r="O177" s="291"/>
      <c r="P177" s="291"/>
      <c r="Q177" s="291"/>
      <c r="R177" s="291"/>
      <c r="S177" s="291"/>
      <c r="T177" s="291"/>
      <c r="U177" s="293"/>
      <c r="V177" s="666" t="s">
        <v>589</v>
      </c>
      <c r="W177" s="624"/>
      <c r="X177" s="624"/>
      <c r="Y177" s="624"/>
      <c r="Z177" s="624"/>
      <c r="AA177" s="624"/>
      <c r="AB177" s="624"/>
      <c r="AC177" s="624"/>
      <c r="AD177" s="624"/>
      <c r="AE177" s="621"/>
      <c r="AF177" s="621">
        <f>AF175-AF176</f>
        <v>0</v>
      </c>
      <c r="AG177" s="622"/>
      <c r="AH177" s="622"/>
      <c r="AI177" s="622"/>
      <c r="AJ177" s="622"/>
      <c r="AK177" s="621">
        <f>AK175-AK176</f>
        <v>0</v>
      </c>
      <c r="AL177" s="622"/>
      <c r="AM177" s="622"/>
      <c r="AN177" s="622"/>
      <c r="AO177" s="622"/>
    </row>
    <row r="178" spans="2:44" ht="15.95" customHeight="1" thickBot="1">
      <c r="B178" s="290"/>
      <c r="C178" s="290"/>
      <c r="D178" s="290"/>
      <c r="E178" s="290"/>
      <c r="F178" s="290"/>
      <c r="G178" s="290"/>
      <c r="H178" s="290"/>
      <c r="I178" s="290"/>
      <c r="J178" s="290"/>
      <c r="K178" s="290"/>
      <c r="L178" s="291"/>
      <c r="M178" s="291"/>
      <c r="N178" s="291"/>
      <c r="O178" s="291"/>
      <c r="P178" s="291"/>
      <c r="Q178" s="291"/>
      <c r="R178" s="291"/>
      <c r="S178" s="291"/>
      <c r="T178" s="291"/>
      <c r="U178" s="293"/>
      <c r="V178" s="671" t="s">
        <v>578</v>
      </c>
      <c r="W178" s="672"/>
      <c r="X178" s="672"/>
      <c r="Y178" s="672"/>
      <c r="Z178" s="672"/>
      <c r="AA178" s="672"/>
      <c r="AB178" s="672"/>
      <c r="AC178" s="672"/>
      <c r="AD178" s="672"/>
      <c r="AE178" s="673"/>
      <c r="AF178" s="674"/>
      <c r="AG178" s="674"/>
      <c r="AH178" s="674"/>
      <c r="AI178" s="674"/>
      <c r="AJ178" s="674"/>
      <c r="AK178" s="674"/>
      <c r="AL178" s="674"/>
      <c r="AM178" s="674"/>
      <c r="AN178" s="674"/>
      <c r="AO178" s="674"/>
    </row>
    <row r="179" spans="2:44" ht="15.95" customHeight="1" thickTop="1">
      <c r="B179" s="290"/>
      <c r="C179" s="290"/>
      <c r="D179" s="290"/>
      <c r="E179" s="290"/>
      <c r="F179" s="290"/>
      <c r="G179" s="290"/>
      <c r="H179" s="290"/>
      <c r="I179" s="290"/>
      <c r="J179" s="290"/>
      <c r="K179" s="290"/>
      <c r="L179" s="291"/>
      <c r="M179" s="291"/>
      <c r="N179" s="291"/>
      <c r="O179" s="291"/>
      <c r="P179" s="291"/>
      <c r="Q179" s="291"/>
      <c r="R179" s="291"/>
      <c r="S179" s="291"/>
      <c r="T179" s="291"/>
      <c r="U179" s="293"/>
      <c r="V179" s="686" t="s">
        <v>580</v>
      </c>
      <c r="W179" s="687"/>
      <c r="X179" s="687"/>
      <c r="Y179" s="687"/>
      <c r="Z179" s="687"/>
      <c r="AA179" s="687"/>
      <c r="AB179" s="687"/>
      <c r="AC179" s="687"/>
      <c r="AD179" s="687"/>
      <c r="AE179" s="688"/>
      <c r="AF179" s="639">
        <f>【共】法人_貸借!H47/1000</f>
        <v>0</v>
      </c>
      <c r="AG179" s="640"/>
      <c r="AH179" s="640"/>
      <c r="AI179" s="640"/>
      <c r="AJ179" s="640"/>
      <c r="AK179" s="639">
        <f>【共】法人_貸借!G47/1000</f>
        <v>0</v>
      </c>
      <c r="AL179" s="640"/>
      <c r="AM179" s="640"/>
      <c r="AN179" s="640"/>
      <c r="AO179" s="640"/>
      <c r="AR179" s="96" t="s">
        <v>834</v>
      </c>
    </row>
    <row r="180" spans="2:44" ht="15.95" customHeight="1">
      <c r="B180" s="290"/>
      <c r="C180" s="290"/>
      <c r="D180" s="290"/>
      <c r="E180" s="290"/>
      <c r="F180" s="290"/>
      <c r="G180" s="290"/>
      <c r="H180" s="290"/>
      <c r="I180" s="290"/>
      <c r="J180" s="290"/>
      <c r="K180" s="290"/>
      <c r="L180" s="291"/>
      <c r="M180" s="291"/>
      <c r="N180" s="291"/>
      <c r="O180" s="291"/>
      <c r="P180" s="291"/>
      <c r="Q180" s="291"/>
      <c r="R180" s="291"/>
      <c r="S180" s="291"/>
      <c r="T180" s="291"/>
      <c r="U180" s="293"/>
      <c r="V180" s="666" t="s">
        <v>582</v>
      </c>
      <c r="W180" s="624"/>
      <c r="X180" s="624"/>
      <c r="Y180" s="624"/>
      <c r="Z180" s="624"/>
      <c r="AA180" s="624"/>
      <c r="AB180" s="624"/>
      <c r="AC180" s="624"/>
      <c r="AD180" s="624"/>
      <c r="AE180" s="621"/>
      <c r="AF180" s="621">
        <f>【共】法人_貸借!H52/1000</f>
        <v>0</v>
      </c>
      <c r="AG180" s="622"/>
      <c r="AH180" s="622"/>
      <c r="AI180" s="622"/>
      <c r="AJ180" s="622"/>
      <c r="AK180" s="621">
        <f>【共】法人_貸借!G52/1000</f>
        <v>0</v>
      </c>
      <c r="AL180" s="622"/>
      <c r="AM180" s="622"/>
      <c r="AN180" s="622"/>
      <c r="AO180" s="622"/>
      <c r="AR180" s="96" t="s">
        <v>835</v>
      </c>
    </row>
    <row r="181" spans="2:44" ht="15.95" customHeight="1">
      <c r="B181" s="290"/>
      <c r="C181" s="290"/>
      <c r="D181" s="290"/>
      <c r="E181" s="290"/>
      <c r="F181" s="290"/>
      <c r="G181" s="290"/>
      <c r="H181" s="290"/>
      <c r="I181" s="290"/>
      <c r="J181" s="290"/>
      <c r="K181" s="290"/>
      <c r="L181" s="291"/>
      <c r="M181" s="291"/>
      <c r="N181" s="291"/>
      <c r="O181" s="291"/>
      <c r="P181" s="291"/>
      <c r="Q181" s="291"/>
      <c r="R181" s="291"/>
      <c r="S181" s="291"/>
      <c r="T181" s="291"/>
      <c r="U181" s="293"/>
      <c r="V181" s="681" t="s">
        <v>583</v>
      </c>
      <c r="W181" s="682"/>
      <c r="X181" s="682"/>
      <c r="Y181" s="682"/>
      <c r="Z181" s="682"/>
      <c r="AA181" s="682"/>
      <c r="AB181" s="682"/>
      <c r="AC181" s="682"/>
      <c r="AD181" s="682"/>
      <c r="AE181" s="683"/>
      <c r="AF181" s="683"/>
      <c r="AG181" s="684"/>
      <c r="AH181" s="684"/>
      <c r="AI181" s="684"/>
      <c r="AJ181" s="684"/>
      <c r="AK181" s="683"/>
      <c r="AL181" s="684"/>
      <c r="AM181" s="684"/>
      <c r="AN181" s="684"/>
      <c r="AO181" s="684"/>
    </row>
    <row r="182" spans="2:44" ht="15.95" customHeight="1">
      <c r="B182" s="290"/>
      <c r="C182" s="290"/>
      <c r="D182" s="290"/>
      <c r="E182" s="290"/>
      <c r="F182" s="290"/>
      <c r="G182" s="290"/>
      <c r="H182" s="290"/>
      <c r="I182" s="290"/>
      <c r="J182" s="290"/>
      <c r="K182" s="290"/>
      <c r="L182" s="291"/>
      <c r="M182" s="291"/>
      <c r="N182" s="291"/>
      <c r="O182" s="291"/>
      <c r="P182" s="291"/>
      <c r="Q182" s="291"/>
      <c r="R182" s="291"/>
      <c r="S182" s="291"/>
      <c r="T182" s="291"/>
      <c r="U182" s="293"/>
      <c r="V182" s="685" t="s">
        <v>585</v>
      </c>
      <c r="W182" s="668"/>
      <c r="X182" s="668"/>
      <c r="Y182" s="668"/>
      <c r="Z182" s="668"/>
      <c r="AA182" s="668"/>
      <c r="AB182" s="668"/>
      <c r="AC182" s="668"/>
      <c r="AD182" s="668"/>
      <c r="AE182" s="669"/>
      <c r="AF182" s="664">
        <f>SUM(AF179:AJ181)</f>
        <v>0</v>
      </c>
      <c r="AG182" s="665"/>
      <c r="AH182" s="665"/>
      <c r="AI182" s="665"/>
      <c r="AJ182" s="665"/>
      <c r="AK182" s="665">
        <f>SUM(AK179:AO181)</f>
        <v>0</v>
      </c>
      <c r="AL182" s="665"/>
      <c r="AM182" s="665"/>
      <c r="AN182" s="665"/>
      <c r="AO182" s="670"/>
    </row>
    <row r="183" spans="2:44" ht="15.95" customHeight="1">
      <c r="V183" s="93"/>
      <c r="W183" s="93"/>
    </row>
    <row r="184" spans="2:44" ht="15" customHeight="1">
      <c r="B184" s="75" t="s">
        <v>315</v>
      </c>
      <c r="C184" s="76"/>
      <c r="D184" s="76"/>
      <c r="E184" s="76"/>
      <c r="F184" s="76"/>
      <c r="G184" s="76"/>
      <c r="H184" s="76"/>
      <c r="I184" s="76"/>
      <c r="J184" s="88"/>
      <c r="K184" s="88"/>
      <c r="L184" s="88"/>
      <c r="M184" s="88"/>
      <c r="N184" s="88"/>
      <c r="O184" s="88"/>
      <c r="P184" s="88"/>
      <c r="Q184" s="88"/>
      <c r="R184" s="88"/>
      <c r="S184" s="88"/>
      <c r="T184" s="88"/>
      <c r="U184" s="88"/>
      <c r="V184" s="88"/>
      <c r="W184" s="88"/>
      <c r="X184" s="88"/>
      <c r="Y184" s="88"/>
      <c r="Z184" s="88"/>
      <c r="AA184" s="88"/>
      <c r="AB184" s="88"/>
      <c r="AC184" s="88"/>
      <c r="AD184" s="88"/>
      <c r="AE184" s="88"/>
      <c r="AF184" s="88"/>
      <c r="AG184" s="88"/>
      <c r="AH184" s="88"/>
      <c r="AI184" s="88"/>
      <c r="AJ184" s="88"/>
      <c r="AK184" s="88"/>
      <c r="AL184" s="88"/>
      <c r="AM184" s="88"/>
      <c r="AN184" s="88"/>
      <c r="AO184" s="88"/>
    </row>
    <row r="185" spans="2:44" ht="15" customHeight="1">
      <c r="B185" s="580" t="s">
        <v>230</v>
      </c>
      <c r="C185" s="580"/>
      <c r="D185" s="580"/>
      <c r="E185" s="580"/>
      <c r="F185" s="580"/>
      <c r="G185" s="580"/>
      <c r="H185" s="580"/>
      <c r="I185" s="689"/>
      <c r="J185" s="448"/>
      <c r="K185" s="449"/>
      <c r="L185" s="394" t="s">
        <v>132</v>
      </c>
      <c r="M185" s="395"/>
      <c r="N185" s="396"/>
      <c r="O185" s="448"/>
      <c r="P185" s="449"/>
      <c r="Q185" s="394" t="s">
        <v>133</v>
      </c>
      <c r="R185" s="395"/>
      <c r="S185" s="396"/>
      <c r="T185" s="394" t="s">
        <v>135</v>
      </c>
      <c r="U185" s="395"/>
      <c r="V185" s="395"/>
      <c r="W185" s="395"/>
      <c r="X185" s="395"/>
      <c r="Y185" s="396"/>
      <c r="Z185" s="394" t="s">
        <v>94</v>
      </c>
      <c r="AA185" s="690" t="s">
        <v>136</v>
      </c>
      <c r="AB185" s="691"/>
      <c r="AC185" s="395"/>
      <c r="AD185" s="395"/>
      <c r="AE185" s="395" t="s">
        <v>95</v>
      </c>
      <c r="AF185" s="395"/>
      <c r="AG185" s="395"/>
      <c r="AH185" s="395"/>
      <c r="AI185" s="395" t="s">
        <v>80</v>
      </c>
      <c r="AJ185" s="395"/>
      <c r="AK185" s="395"/>
      <c r="AL185" s="395"/>
      <c r="AM185" s="395" t="s">
        <v>137</v>
      </c>
      <c r="AN185" s="395"/>
      <c r="AO185" s="396" t="s">
        <v>138</v>
      </c>
    </row>
    <row r="186" spans="2:44" ht="15" customHeight="1">
      <c r="B186" s="580"/>
      <c r="C186" s="580"/>
      <c r="D186" s="580"/>
      <c r="E186" s="580"/>
      <c r="F186" s="580"/>
      <c r="G186" s="580"/>
      <c r="H186" s="580"/>
      <c r="I186" s="689"/>
      <c r="J186" s="450"/>
      <c r="K186" s="451"/>
      <c r="L186" s="452"/>
      <c r="M186" s="453"/>
      <c r="N186" s="454"/>
      <c r="O186" s="450"/>
      <c r="P186" s="451"/>
      <c r="Q186" s="452"/>
      <c r="R186" s="453"/>
      <c r="S186" s="454"/>
      <c r="T186" s="452"/>
      <c r="U186" s="453"/>
      <c r="V186" s="453"/>
      <c r="W186" s="453"/>
      <c r="X186" s="453"/>
      <c r="Y186" s="454"/>
      <c r="Z186" s="452"/>
      <c r="AA186" s="692"/>
      <c r="AB186" s="692"/>
      <c r="AC186" s="453"/>
      <c r="AD186" s="453"/>
      <c r="AE186" s="453"/>
      <c r="AF186" s="453"/>
      <c r="AG186" s="453"/>
      <c r="AH186" s="453"/>
      <c r="AI186" s="453"/>
      <c r="AJ186" s="453"/>
      <c r="AK186" s="453"/>
      <c r="AL186" s="453"/>
      <c r="AM186" s="453"/>
      <c r="AN186" s="453"/>
      <c r="AO186" s="454"/>
    </row>
    <row r="187" spans="2:44" ht="15" customHeight="1">
      <c r="B187" s="580" t="s">
        <v>134</v>
      </c>
      <c r="C187" s="580"/>
      <c r="D187" s="580"/>
      <c r="E187" s="580"/>
      <c r="F187" s="580"/>
      <c r="G187" s="580"/>
      <c r="H187" s="580"/>
      <c r="I187" s="689"/>
      <c r="J187" s="448"/>
      <c r="K187" s="449"/>
      <c r="L187" s="394" t="s">
        <v>132</v>
      </c>
      <c r="M187" s="395"/>
      <c r="N187" s="396"/>
      <c r="O187" s="448"/>
      <c r="P187" s="449"/>
      <c r="Q187" s="394" t="s">
        <v>133</v>
      </c>
      <c r="R187" s="395"/>
      <c r="S187" s="396"/>
      <c r="T187" s="394" t="s">
        <v>135</v>
      </c>
      <c r="U187" s="395"/>
      <c r="V187" s="395"/>
      <c r="W187" s="395"/>
      <c r="X187" s="395"/>
      <c r="Y187" s="396"/>
      <c r="Z187" s="394" t="s">
        <v>94</v>
      </c>
      <c r="AA187" s="690" t="s">
        <v>136</v>
      </c>
      <c r="AB187" s="691"/>
      <c r="AC187" s="395"/>
      <c r="AD187" s="395"/>
      <c r="AE187" s="395" t="s">
        <v>95</v>
      </c>
      <c r="AF187" s="395"/>
      <c r="AG187" s="395"/>
      <c r="AH187" s="395"/>
      <c r="AI187" s="395" t="s">
        <v>80</v>
      </c>
      <c r="AJ187" s="395"/>
      <c r="AK187" s="395"/>
      <c r="AL187" s="395"/>
      <c r="AM187" s="395" t="s">
        <v>137</v>
      </c>
      <c r="AN187" s="395"/>
      <c r="AO187" s="396" t="s">
        <v>138</v>
      </c>
    </row>
    <row r="188" spans="2:44" ht="15" customHeight="1">
      <c r="B188" s="580"/>
      <c r="C188" s="580"/>
      <c r="D188" s="580"/>
      <c r="E188" s="580"/>
      <c r="F188" s="580"/>
      <c r="G188" s="580"/>
      <c r="H188" s="580"/>
      <c r="I188" s="689"/>
      <c r="J188" s="450"/>
      <c r="K188" s="451"/>
      <c r="L188" s="452"/>
      <c r="M188" s="453"/>
      <c r="N188" s="454"/>
      <c r="O188" s="450"/>
      <c r="P188" s="451"/>
      <c r="Q188" s="452"/>
      <c r="R188" s="453"/>
      <c r="S188" s="454"/>
      <c r="T188" s="452"/>
      <c r="U188" s="453"/>
      <c r="V188" s="453"/>
      <c r="W188" s="453"/>
      <c r="X188" s="453"/>
      <c r="Y188" s="454"/>
      <c r="Z188" s="452"/>
      <c r="AA188" s="692"/>
      <c r="AB188" s="692"/>
      <c r="AC188" s="453"/>
      <c r="AD188" s="453"/>
      <c r="AE188" s="453"/>
      <c r="AF188" s="453"/>
      <c r="AG188" s="453"/>
      <c r="AH188" s="453"/>
      <c r="AI188" s="453"/>
      <c r="AJ188" s="453"/>
      <c r="AK188" s="453"/>
      <c r="AL188" s="453"/>
      <c r="AM188" s="453"/>
      <c r="AN188" s="453"/>
      <c r="AO188" s="454"/>
    </row>
    <row r="189" spans="2:44" ht="15" customHeight="1">
      <c r="B189" s="580" t="s">
        <v>139</v>
      </c>
      <c r="C189" s="580"/>
      <c r="D189" s="580"/>
      <c r="E189" s="580"/>
      <c r="F189" s="580"/>
      <c r="G189" s="580"/>
      <c r="H189" s="580"/>
      <c r="I189" s="689"/>
      <c r="J189" s="448"/>
      <c r="K189" s="449"/>
      <c r="L189" s="394" t="s">
        <v>132</v>
      </c>
      <c r="M189" s="395"/>
      <c r="N189" s="396"/>
      <c r="O189" s="448"/>
      <c r="P189" s="449"/>
      <c r="Q189" s="394" t="s">
        <v>133</v>
      </c>
      <c r="R189" s="395"/>
      <c r="S189" s="396"/>
      <c r="T189" s="394" t="s">
        <v>135</v>
      </c>
      <c r="U189" s="395"/>
      <c r="V189" s="395"/>
      <c r="W189" s="395"/>
      <c r="X189" s="395"/>
      <c r="Y189" s="396"/>
      <c r="Z189" s="394" t="s">
        <v>94</v>
      </c>
      <c r="AA189" s="690" t="s">
        <v>136</v>
      </c>
      <c r="AB189" s="691"/>
      <c r="AC189" s="395"/>
      <c r="AD189" s="395"/>
      <c r="AE189" s="395" t="s">
        <v>95</v>
      </c>
      <c r="AF189" s="395"/>
      <c r="AG189" s="395"/>
      <c r="AH189" s="395"/>
      <c r="AI189" s="395" t="s">
        <v>80</v>
      </c>
      <c r="AJ189" s="395"/>
      <c r="AK189" s="395"/>
      <c r="AL189" s="395"/>
      <c r="AM189" s="395" t="s">
        <v>137</v>
      </c>
      <c r="AN189" s="395"/>
      <c r="AO189" s="396" t="s">
        <v>138</v>
      </c>
    </row>
    <row r="190" spans="2:44" ht="15" customHeight="1">
      <c r="B190" s="580"/>
      <c r="C190" s="580"/>
      <c r="D190" s="580"/>
      <c r="E190" s="580"/>
      <c r="F190" s="580"/>
      <c r="G190" s="580"/>
      <c r="H190" s="580"/>
      <c r="I190" s="689"/>
      <c r="J190" s="450"/>
      <c r="K190" s="451"/>
      <c r="L190" s="452"/>
      <c r="M190" s="453"/>
      <c r="N190" s="454"/>
      <c r="O190" s="450"/>
      <c r="P190" s="451"/>
      <c r="Q190" s="452"/>
      <c r="R190" s="453"/>
      <c r="S190" s="454"/>
      <c r="T190" s="452"/>
      <c r="U190" s="453"/>
      <c r="V190" s="453"/>
      <c r="W190" s="453"/>
      <c r="X190" s="453"/>
      <c r="Y190" s="454"/>
      <c r="Z190" s="452"/>
      <c r="AA190" s="692"/>
      <c r="AB190" s="692"/>
      <c r="AC190" s="453"/>
      <c r="AD190" s="453"/>
      <c r="AE190" s="453"/>
      <c r="AF190" s="453"/>
      <c r="AG190" s="453"/>
      <c r="AH190" s="453"/>
      <c r="AI190" s="453"/>
      <c r="AJ190" s="453"/>
      <c r="AK190" s="453"/>
      <c r="AL190" s="453"/>
      <c r="AM190" s="453"/>
      <c r="AN190" s="453"/>
      <c r="AO190" s="454"/>
    </row>
    <row r="191" spans="2:44" ht="15" customHeight="1">
      <c r="B191" s="580" t="s">
        <v>140</v>
      </c>
      <c r="C191" s="580"/>
      <c r="D191" s="580"/>
      <c r="E191" s="580"/>
      <c r="F191" s="580"/>
      <c r="G191" s="580"/>
      <c r="H191" s="580"/>
      <c r="I191" s="689"/>
      <c r="J191" s="693" t="s">
        <v>531</v>
      </c>
      <c r="K191" s="694"/>
      <c r="L191" s="694"/>
      <c r="M191" s="694"/>
      <c r="N191" s="694"/>
      <c r="O191" s="694"/>
      <c r="P191" s="694"/>
      <c r="Q191" s="694"/>
      <c r="R191" s="694"/>
      <c r="S191" s="694"/>
      <c r="T191" s="694"/>
      <c r="U191" s="694"/>
      <c r="V191" s="694"/>
      <c r="W191" s="694"/>
      <c r="X191" s="694"/>
      <c r="Y191" s="694"/>
      <c r="Z191" s="694"/>
      <c r="AA191" s="694"/>
      <c r="AB191" s="694"/>
      <c r="AC191" s="694"/>
      <c r="AD191" s="694"/>
      <c r="AE191" s="694"/>
      <c r="AF191" s="694"/>
      <c r="AG191" s="694"/>
      <c r="AH191" s="694"/>
      <c r="AI191" s="694"/>
      <c r="AJ191" s="694"/>
      <c r="AK191" s="694"/>
      <c r="AL191" s="694"/>
      <c r="AM191" s="694"/>
      <c r="AN191" s="694"/>
      <c r="AO191" s="695"/>
    </row>
    <row r="192" spans="2:44" ht="15" customHeight="1">
      <c r="B192" s="580"/>
      <c r="C192" s="580"/>
      <c r="D192" s="580"/>
      <c r="E192" s="580"/>
      <c r="F192" s="580"/>
      <c r="G192" s="580"/>
      <c r="H192" s="580"/>
      <c r="I192" s="689"/>
      <c r="J192" s="696"/>
      <c r="K192" s="697"/>
      <c r="L192" s="697"/>
      <c r="M192" s="697"/>
      <c r="N192" s="697"/>
      <c r="O192" s="697"/>
      <c r="P192" s="697"/>
      <c r="Q192" s="697"/>
      <c r="R192" s="697"/>
      <c r="S192" s="697"/>
      <c r="T192" s="697"/>
      <c r="U192" s="697"/>
      <c r="V192" s="697"/>
      <c r="W192" s="697"/>
      <c r="X192" s="697"/>
      <c r="Y192" s="697"/>
      <c r="Z192" s="697"/>
      <c r="AA192" s="697"/>
      <c r="AB192" s="697"/>
      <c r="AC192" s="697"/>
      <c r="AD192" s="697"/>
      <c r="AE192" s="697"/>
      <c r="AF192" s="697"/>
      <c r="AG192" s="697"/>
      <c r="AH192" s="697"/>
      <c r="AI192" s="697"/>
      <c r="AJ192" s="697"/>
      <c r="AK192" s="697"/>
      <c r="AL192" s="697"/>
      <c r="AM192" s="697"/>
      <c r="AN192" s="697"/>
      <c r="AO192" s="698"/>
    </row>
    <row r="194" spans="1:45" ht="15.95" customHeight="1">
      <c r="B194" s="75" t="s">
        <v>848</v>
      </c>
    </row>
    <row r="195" spans="1:45" ht="15.95" customHeight="1">
      <c r="A195" s="346"/>
      <c r="B195" s="448"/>
      <c r="C195" s="449"/>
      <c r="D195" s="849" t="s">
        <v>237</v>
      </c>
      <c r="E195" s="849"/>
      <c r="F195" s="849"/>
      <c r="G195" s="849"/>
      <c r="H195" s="849"/>
      <c r="I195" s="850"/>
      <c r="J195" s="448"/>
      <c r="K195" s="449"/>
      <c r="L195" s="849" t="s">
        <v>235</v>
      </c>
      <c r="M195" s="849"/>
      <c r="N195" s="849"/>
      <c r="O195" s="849"/>
      <c r="P195" s="849"/>
      <c r="Q195" s="850"/>
      <c r="R195" s="448"/>
      <c r="S195" s="449"/>
      <c r="T195" s="849" t="s">
        <v>238</v>
      </c>
      <c r="U195" s="849"/>
      <c r="V195" s="849"/>
      <c r="W195" s="849"/>
      <c r="X195" s="849"/>
      <c r="Y195" s="850"/>
      <c r="Z195" s="448"/>
      <c r="AA195" s="449"/>
      <c r="AB195" s="849" t="s">
        <v>236</v>
      </c>
      <c r="AC195" s="849"/>
      <c r="AD195" s="849"/>
      <c r="AE195" s="849"/>
      <c r="AF195" s="849"/>
      <c r="AG195" s="850"/>
      <c r="AH195" s="448"/>
      <c r="AI195" s="449"/>
      <c r="AJ195" s="851" t="s">
        <v>293</v>
      </c>
      <c r="AK195" s="851"/>
      <c r="AL195" s="851"/>
      <c r="AM195" s="851"/>
      <c r="AN195" s="851"/>
      <c r="AO195" s="852"/>
      <c r="AS195" s="95"/>
    </row>
    <row r="196" spans="1:45" ht="15.95" customHeight="1">
      <c r="A196" s="346"/>
      <c r="B196" s="450"/>
      <c r="C196" s="451"/>
      <c r="D196" s="853"/>
      <c r="E196" s="853"/>
      <c r="F196" s="853"/>
      <c r="G196" s="853"/>
      <c r="H196" s="853"/>
      <c r="I196" s="854"/>
      <c r="J196" s="450"/>
      <c r="K196" s="451"/>
      <c r="L196" s="853"/>
      <c r="M196" s="853"/>
      <c r="N196" s="853"/>
      <c r="O196" s="853"/>
      <c r="P196" s="853"/>
      <c r="Q196" s="854"/>
      <c r="R196" s="450"/>
      <c r="S196" s="451"/>
      <c r="T196" s="853"/>
      <c r="U196" s="853"/>
      <c r="V196" s="853"/>
      <c r="W196" s="853"/>
      <c r="X196" s="853"/>
      <c r="Y196" s="854"/>
      <c r="Z196" s="450"/>
      <c r="AA196" s="451"/>
      <c r="AB196" s="853"/>
      <c r="AC196" s="853"/>
      <c r="AD196" s="853"/>
      <c r="AE196" s="853"/>
      <c r="AF196" s="853"/>
      <c r="AG196" s="854"/>
      <c r="AH196" s="450"/>
      <c r="AI196" s="451"/>
      <c r="AJ196" s="855"/>
      <c r="AK196" s="855"/>
      <c r="AL196" s="855"/>
      <c r="AM196" s="855"/>
      <c r="AN196" s="855"/>
      <c r="AO196" s="856"/>
    </row>
    <row r="197" spans="1:45" ht="15.95" customHeight="1">
      <c r="A197" s="346"/>
      <c r="B197" s="346"/>
      <c r="C197" s="346"/>
      <c r="D197" s="346"/>
      <c r="E197" s="346"/>
      <c r="F197" s="346"/>
      <c r="G197" s="346"/>
      <c r="H197" s="346"/>
      <c r="I197" s="346"/>
      <c r="J197" s="346"/>
      <c r="K197" s="346"/>
      <c r="L197" s="346"/>
      <c r="M197" s="346"/>
      <c r="N197" s="346"/>
      <c r="O197" s="346"/>
      <c r="P197" s="346"/>
      <c r="Q197" s="346"/>
      <c r="R197" s="346"/>
      <c r="S197" s="346"/>
      <c r="T197" s="346"/>
      <c r="U197" s="346"/>
      <c r="V197" s="346"/>
      <c r="W197" s="346"/>
      <c r="X197" s="346"/>
      <c r="Y197" s="346"/>
      <c r="Z197" s="346"/>
      <c r="AA197" s="346"/>
      <c r="AB197" s="346"/>
      <c r="AC197" s="346"/>
      <c r="AD197" s="346"/>
      <c r="AE197" s="346"/>
      <c r="AF197" s="346"/>
      <c r="AG197" s="346"/>
      <c r="AH197" s="346"/>
      <c r="AI197" s="346"/>
      <c r="AJ197" s="346"/>
      <c r="AK197" s="346"/>
      <c r="AL197" s="346"/>
      <c r="AM197" s="346"/>
      <c r="AN197" s="346"/>
      <c r="AO197" s="346"/>
    </row>
    <row r="198" spans="1:45">
      <c r="A198" s="346"/>
      <c r="B198" s="346"/>
      <c r="C198" s="346"/>
      <c r="D198" s="346"/>
      <c r="E198" s="346"/>
      <c r="F198" s="346"/>
      <c r="G198" s="346"/>
      <c r="H198" s="346"/>
      <c r="I198" s="346"/>
      <c r="J198" s="346"/>
      <c r="K198" s="346"/>
      <c r="L198" s="346"/>
      <c r="M198" s="346"/>
      <c r="N198" s="346"/>
      <c r="O198" s="346"/>
      <c r="P198" s="346"/>
      <c r="Q198" s="346"/>
      <c r="R198" s="346"/>
      <c r="S198" s="346"/>
      <c r="T198" s="346"/>
      <c r="U198" s="346"/>
      <c r="V198" s="346"/>
      <c r="W198" s="346"/>
      <c r="X198" s="346"/>
      <c r="Y198" s="346"/>
      <c r="Z198" s="346"/>
      <c r="AA198" s="346"/>
      <c r="AB198" s="346"/>
      <c r="AC198" s="346"/>
      <c r="AD198" s="346"/>
      <c r="AE198" s="346"/>
      <c r="AF198" s="346"/>
      <c r="AG198" s="346"/>
      <c r="AH198" s="346"/>
      <c r="AI198" s="346"/>
      <c r="AJ198" s="346"/>
      <c r="AK198" s="346"/>
      <c r="AL198" s="346"/>
      <c r="AM198" s="346"/>
      <c r="AN198" s="346"/>
      <c r="AO198" s="346"/>
    </row>
    <row r="199" spans="1:45">
      <c r="A199" s="346"/>
      <c r="B199" s="346" t="s">
        <v>259</v>
      </c>
      <c r="C199" s="346"/>
      <c r="D199" s="346"/>
      <c r="E199" s="346"/>
      <c r="F199" s="346"/>
      <c r="G199" s="346"/>
      <c r="H199" s="346"/>
      <c r="I199" s="346"/>
      <c r="J199" s="346"/>
      <c r="K199" s="346"/>
      <c r="L199" s="346"/>
      <c r="M199" s="346"/>
      <c r="N199" s="346"/>
      <c r="O199" s="346"/>
      <c r="P199" s="346"/>
      <c r="Q199" s="346"/>
      <c r="R199" s="346"/>
      <c r="S199" s="346"/>
      <c r="T199" s="346"/>
      <c r="U199" s="346"/>
      <c r="V199" s="346"/>
      <c r="W199" s="346"/>
      <c r="X199" s="346"/>
      <c r="Y199" s="346"/>
      <c r="Z199" s="346"/>
      <c r="AA199" s="346"/>
      <c r="AB199" s="346"/>
      <c r="AC199" s="346"/>
      <c r="AD199" s="346"/>
      <c r="AE199" s="346"/>
      <c r="AF199" s="346"/>
      <c r="AG199" s="346"/>
      <c r="AH199" s="346"/>
      <c r="AI199" s="346"/>
      <c r="AJ199" s="346"/>
      <c r="AK199" s="346"/>
      <c r="AL199" s="346"/>
      <c r="AM199" s="346"/>
      <c r="AN199" s="346"/>
      <c r="AO199" s="346"/>
    </row>
    <row r="200" spans="1:45" ht="30" customHeight="1">
      <c r="A200" s="346"/>
      <c r="B200" s="371" t="s">
        <v>181</v>
      </c>
      <c r="C200" s="372"/>
      <c r="D200" s="372"/>
      <c r="E200" s="372"/>
      <c r="F200" s="373"/>
      <c r="G200" s="371" t="s">
        <v>182</v>
      </c>
      <c r="H200" s="372"/>
      <c r="I200" s="372"/>
      <c r="J200" s="372"/>
      <c r="K200" s="372"/>
      <c r="L200" s="372"/>
      <c r="M200" s="372"/>
      <c r="N200" s="372"/>
      <c r="O200" s="373"/>
      <c r="P200" s="371" t="s">
        <v>183</v>
      </c>
      <c r="Q200" s="372"/>
      <c r="R200" s="372"/>
      <c r="S200" s="372"/>
      <c r="T200" s="372"/>
      <c r="U200" s="372"/>
      <c r="V200" s="372"/>
      <c r="W200" s="372"/>
      <c r="X200" s="372"/>
      <c r="Y200" s="372"/>
      <c r="Z200" s="372"/>
      <c r="AA200" s="372"/>
      <c r="AB200" s="372"/>
      <c r="AC200" s="372"/>
      <c r="AD200" s="372"/>
      <c r="AE200" s="372"/>
      <c r="AF200" s="372"/>
      <c r="AG200" s="372"/>
      <c r="AH200" s="372"/>
      <c r="AI200" s="372"/>
      <c r="AJ200" s="372"/>
      <c r="AK200" s="372"/>
      <c r="AL200" s="372"/>
      <c r="AM200" s="372"/>
      <c r="AN200" s="372"/>
      <c r="AO200" s="373"/>
    </row>
    <row r="201" spans="1:45" ht="30" customHeight="1">
      <c r="A201" s="346"/>
      <c r="B201" s="857" t="s">
        <v>184</v>
      </c>
      <c r="C201" s="443"/>
      <c r="D201" s="443"/>
      <c r="E201" s="443"/>
      <c r="F201" s="444"/>
      <c r="G201" s="391"/>
      <c r="H201" s="392"/>
      <c r="I201" s="473" t="s">
        <v>185</v>
      </c>
      <c r="J201" s="473"/>
      <c r="K201" s="473"/>
      <c r="L201" s="473"/>
      <c r="M201" s="473"/>
      <c r="N201" s="473"/>
      <c r="O201" s="474"/>
      <c r="P201" s="391"/>
      <c r="Q201" s="392"/>
      <c r="R201" s="392"/>
      <c r="S201" s="392"/>
      <c r="T201" s="392"/>
      <c r="U201" s="392"/>
      <c r="V201" s="392"/>
      <c r="W201" s="392"/>
      <c r="X201" s="392"/>
      <c r="Y201" s="392"/>
      <c r="Z201" s="392"/>
      <c r="AA201" s="392"/>
      <c r="AB201" s="392"/>
      <c r="AC201" s="392"/>
      <c r="AD201" s="392"/>
      <c r="AE201" s="392"/>
      <c r="AF201" s="392"/>
      <c r="AG201" s="392"/>
      <c r="AH201" s="392"/>
      <c r="AI201" s="392"/>
      <c r="AJ201" s="392"/>
      <c r="AK201" s="392"/>
      <c r="AL201" s="392"/>
      <c r="AM201" s="392"/>
      <c r="AN201" s="392"/>
      <c r="AO201" s="393"/>
    </row>
    <row r="202" spans="1:45" ht="30" customHeight="1">
      <c r="A202" s="346"/>
      <c r="B202" s="445"/>
      <c r="C202" s="446"/>
      <c r="D202" s="446"/>
      <c r="E202" s="446"/>
      <c r="F202" s="447"/>
      <c r="G202" s="459"/>
      <c r="H202" s="460"/>
      <c r="I202" s="858" t="s">
        <v>186</v>
      </c>
      <c r="J202" s="858"/>
      <c r="K202" s="858"/>
      <c r="L202" s="858"/>
      <c r="M202" s="858"/>
      <c r="N202" s="858"/>
      <c r="O202" s="859"/>
      <c r="P202" s="459"/>
      <c r="Q202" s="460"/>
      <c r="R202" s="460"/>
      <c r="S202" s="460"/>
      <c r="T202" s="460"/>
      <c r="U202" s="460"/>
      <c r="V202" s="460"/>
      <c r="W202" s="460"/>
      <c r="X202" s="460"/>
      <c r="Y202" s="460"/>
      <c r="Z202" s="460"/>
      <c r="AA202" s="460"/>
      <c r="AB202" s="460"/>
      <c r="AC202" s="460"/>
      <c r="AD202" s="460"/>
      <c r="AE202" s="460"/>
      <c r="AF202" s="460"/>
      <c r="AG202" s="460"/>
      <c r="AH202" s="460"/>
      <c r="AI202" s="460"/>
      <c r="AJ202" s="460"/>
      <c r="AK202" s="460"/>
      <c r="AL202" s="460"/>
      <c r="AM202" s="460"/>
      <c r="AN202" s="460"/>
      <c r="AO202" s="461"/>
    </row>
    <row r="203" spans="1:45" ht="23.25" customHeight="1">
      <c r="A203" s="346"/>
      <c r="B203" s="857" t="s">
        <v>187</v>
      </c>
      <c r="C203" s="443"/>
      <c r="D203" s="443"/>
      <c r="E203" s="443"/>
      <c r="F203" s="444"/>
      <c r="G203" s="391"/>
      <c r="H203" s="392"/>
      <c r="I203" s="473" t="s">
        <v>185</v>
      </c>
      <c r="J203" s="473"/>
      <c r="K203" s="473"/>
      <c r="L203" s="473"/>
      <c r="M203" s="473"/>
      <c r="N203" s="473"/>
      <c r="O203" s="474"/>
      <c r="P203" s="860" t="s">
        <v>530</v>
      </c>
      <c r="Q203" s="473"/>
      <c r="R203" s="473"/>
      <c r="S203" s="473"/>
      <c r="T203" s="473"/>
      <c r="U203" s="473"/>
      <c r="V203" s="473"/>
      <c r="W203" s="473"/>
      <c r="X203" s="473"/>
      <c r="Y203" s="473"/>
      <c r="Z203" s="473"/>
      <c r="AA203" s="473"/>
      <c r="AB203" s="473"/>
      <c r="AC203" s="473"/>
      <c r="AD203" s="473"/>
      <c r="AE203" s="473"/>
      <c r="AF203" s="473"/>
      <c r="AG203" s="473"/>
      <c r="AH203" s="473"/>
      <c r="AI203" s="473"/>
      <c r="AJ203" s="473"/>
      <c r="AK203" s="473"/>
      <c r="AL203" s="473"/>
      <c r="AM203" s="473"/>
      <c r="AN203" s="473"/>
      <c r="AO203" s="474"/>
    </row>
    <row r="204" spans="1:45" ht="23.25" customHeight="1">
      <c r="A204" s="346"/>
      <c r="B204" s="445"/>
      <c r="C204" s="446"/>
      <c r="D204" s="446"/>
      <c r="E204" s="446"/>
      <c r="F204" s="447"/>
      <c r="G204" s="459"/>
      <c r="H204" s="460"/>
      <c r="I204" s="858" t="s">
        <v>186</v>
      </c>
      <c r="J204" s="858"/>
      <c r="K204" s="858"/>
      <c r="L204" s="858"/>
      <c r="M204" s="858"/>
      <c r="N204" s="858"/>
      <c r="O204" s="859"/>
      <c r="P204" s="861"/>
      <c r="Q204" s="862"/>
      <c r="R204" s="862"/>
      <c r="S204" s="862"/>
      <c r="T204" s="862"/>
      <c r="U204" s="862"/>
      <c r="V204" s="862"/>
      <c r="W204" s="862"/>
      <c r="X204" s="862"/>
      <c r="Y204" s="862"/>
      <c r="Z204" s="862"/>
      <c r="AA204" s="862"/>
      <c r="AB204" s="862"/>
      <c r="AC204" s="862"/>
      <c r="AD204" s="862"/>
      <c r="AE204" s="862"/>
      <c r="AF204" s="862"/>
      <c r="AG204" s="862"/>
      <c r="AH204" s="862"/>
      <c r="AI204" s="862"/>
      <c r="AJ204" s="862"/>
      <c r="AK204" s="862"/>
      <c r="AL204" s="862"/>
      <c r="AM204" s="862"/>
      <c r="AN204" s="862"/>
      <c r="AO204" s="863"/>
    </row>
    <row r="205" spans="1:45" ht="23.25" customHeight="1">
      <c r="A205" s="346"/>
      <c r="B205" s="857" t="s">
        <v>188</v>
      </c>
      <c r="C205" s="443"/>
      <c r="D205" s="443"/>
      <c r="E205" s="443"/>
      <c r="F205" s="444"/>
      <c r="G205" s="391"/>
      <c r="H205" s="392"/>
      <c r="I205" s="473" t="s">
        <v>185</v>
      </c>
      <c r="J205" s="473"/>
      <c r="K205" s="473"/>
      <c r="L205" s="473"/>
      <c r="M205" s="473"/>
      <c r="N205" s="473"/>
      <c r="O205" s="474"/>
      <c r="P205" s="391"/>
      <c r="Q205" s="392"/>
      <c r="R205" s="392"/>
      <c r="S205" s="392"/>
      <c r="T205" s="392"/>
      <c r="U205" s="392"/>
      <c r="V205" s="392"/>
      <c r="W205" s="392"/>
      <c r="X205" s="392"/>
      <c r="Y205" s="392"/>
      <c r="Z205" s="392"/>
      <c r="AA205" s="392"/>
      <c r="AB205" s="392"/>
      <c r="AC205" s="392"/>
      <c r="AD205" s="392"/>
      <c r="AE205" s="392"/>
      <c r="AF205" s="392"/>
      <c r="AG205" s="392"/>
      <c r="AH205" s="392"/>
      <c r="AI205" s="392"/>
      <c r="AJ205" s="392"/>
      <c r="AK205" s="392"/>
      <c r="AL205" s="392"/>
      <c r="AM205" s="392"/>
      <c r="AN205" s="392"/>
      <c r="AO205" s="393"/>
    </row>
    <row r="206" spans="1:45" ht="23.25" customHeight="1">
      <c r="A206" s="346"/>
      <c r="B206" s="445"/>
      <c r="C206" s="446"/>
      <c r="D206" s="446"/>
      <c r="E206" s="446"/>
      <c r="F206" s="447"/>
      <c r="G206" s="459"/>
      <c r="H206" s="460"/>
      <c r="I206" s="858" t="s">
        <v>186</v>
      </c>
      <c r="J206" s="858"/>
      <c r="K206" s="858"/>
      <c r="L206" s="858"/>
      <c r="M206" s="858"/>
      <c r="N206" s="858"/>
      <c r="O206" s="859"/>
      <c r="P206" s="459"/>
      <c r="Q206" s="460"/>
      <c r="R206" s="460"/>
      <c r="S206" s="460"/>
      <c r="T206" s="460"/>
      <c r="U206" s="460"/>
      <c r="V206" s="460"/>
      <c r="W206" s="460"/>
      <c r="X206" s="460"/>
      <c r="Y206" s="460"/>
      <c r="Z206" s="460"/>
      <c r="AA206" s="460"/>
      <c r="AB206" s="460"/>
      <c r="AC206" s="460"/>
      <c r="AD206" s="460"/>
      <c r="AE206" s="460"/>
      <c r="AF206" s="460"/>
      <c r="AG206" s="460"/>
      <c r="AH206" s="460"/>
      <c r="AI206" s="460"/>
      <c r="AJ206" s="460"/>
      <c r="AK206" s="460"/>
      <c r="AL206" s="460"/>
      <c r="AM206" s="460"/>
      <c r="AN206" s="460"/>
      <c r="AO206" s="461"/>
    </row>
    <row r="207" spans="1:45" ht="23.25" customHeight="1">
      <c r="A207" s="346"/>
      <c r="B207" s="442" t="s">
        <v>189</v>
      </c>
      <c r="C207" s="443"/>
      <c r="D207" s="443"/>
      <c r="E207" s="443"/>
      <c r="F207" s="444"/>
      <c r="G207" s="391"/>
      <c r="H207" s="392"/>
      <c r="I207" s="473" t="s">
        <v>185</v>
      </c>
      <c r="J207" s="473"/>
      <c r="K207" s="473"/>
      <c r="L207" s="473"/>
      <c r="M207" s="473"/>
      <c r="N207" s="473"/>
      <c r="O207" s="474"/>
      <c r="P207" s="391"/>
      <c r="Q207" s="392"/>
      <c r="R207" s="392"/>
      <c r="S207" s="392"/>
      <c r="T207" s="392"/>
      <c r="U207" s="392"/>
      <c r="V207" s="392"/>
      <c r="W207" s="392"/>
      <c r="X207" s="392"/>
      <c r="Y207" s="392"/>
      <c r="Z207" s="392"/>
      <c r="AA207" s="392"/>
      <c r="AB207" s="392"/>
      <c r="AC207" s="392"/>
      <c r="AD207" s="392"/>
      <c r="AE207" s="392"/>
      <c r="AF207" s="392"/>
      <c r="AG207" s="392"/>
      <c r="AH207" s="392"/>
      <c r="AI207" s="392"/>
      <c r="AJ207" s="392"/>
      <c r="AK207" s="392"/>
      <c r="AL207" s="392"/>
      <c r="AM207" s="392"/>
      <c r="AN207" s="392"/>
      <c r="AO207" s="393"/>
    </row>
    <row r="208" spans="1:45" ht="23.25" customHeight="1">
      <c r="A208" s="346"/>
      <c r="B208" s="445"/>
      <c r="C208" s="446"/>
      <c r="D208" s="446"/>
      <c r="E208" s="446"/>
      <c r="F208" s="447"/>
      <c r="G208" s="459"/>
      <c r="H208" s="460"/>
      <c r="I208" s="858" t="s">
        <v>186</v>
      </c>
      <c r="J208" s="858"/>
      <c r="K208" s="858"/>
      <c r="L208" s="858"/>
      <c r="M208" s="858"/>
      <c r="N208" s="858"/>
      <c r="O208" s="859"/>
      <c r="P208" s="459"/>
      <c r="Q208" s="460"/>
      <c r="R208" s="460"/>
      <c r="S208" s="460"/>
      <c r="T208" s="460"/>
      <c r="U208" s="460"/>
      <c r="V208" s="460"/>
      <c r="W208" s="460"/>
      <c r="X208" s="460"/>
      <c r="Y208" s="460"/>
      <c r="Z208" s="460"/>
      <c r="AA208" s="460"/>
      <c r="AB208" s="460"/>
      <c r="AC208" s="460"/>
      <c r="AD208" s="460"/>
      <c r="AE208" s="460"/>
      <c r="AF208" s="460"/>
      <c r="AG208" s="460"/>
      <c r="AH208" s="460"/>
      <c r="AI208" s="460"/>
      <c r="AJ208" s="460"/>
      <c r="AK208" s="460"/>
      <c r="AL208" s="460"/>
      <c r="AM208" s="460"/>
      <c r="AN208" s="460"/>
      <c r="AO208" s="461"/>
    </row>
    <row r="209" spans="1:41" ht="23.25" customHeight="1">
      <c r="A209" s="346"/>
      <c r="B209" s="857" t="s">
        <v>190</v>
      </c>
      <c r="C209" s="443"/>
      <c r="D209" s="443"/>
      <c r="E209" s="443"/>
      <c r="F209" s="444"/>
      <c r="G209" s="391"/>
      <c r="H209" s="392"/>
      <c r="I209" s="473" t="s">
        <v>185</v>
      </c>
      <c r="J209" s="473"/>
      <c r="K209" s="473"/>
      <c r="L209" s="473"/>
      <c r="M209" s="473"/>
      <c r="N209" s="473"/>
      <c r="O209" s="474"/>
      <c r="P209" s="391"/>
      <c r="Q209" s="392"/>
      <c r="R209" s="392"/>
      <c r="S209" s="392"/>
      <c r="T209" s="392"/>
      <c r="U209" s="392"/>
      <c r="V209" s="392"/>
      <c r="W209" s="392"/>
      <c r="X209" s="392"/>
      <c r="Y209" s="392"/>
      <c r="Z209" s="392"/>
      <c r="AA209" s="392"/>
      <c r="AB209" s="392"/>
      <c r="AC209" s="392"/>
      <c r="AD209" s="392"/>
      <c r="AE209" s="392"/>
      <c r="AF209" s="392"/>
      <c r="AG209" s="392"/>
      <c r="AH209" s="392"/>
      <c r="AI209" s="392"/>
      <c r="AJ209" s="392"/>
      <c r="AK209" s="392"/>
      <c r="AL209" s="392"/>
      <c r="AM209" s="392"/>
      <c r="AN209" s="392"/>
      <c r="AO209" s="393"/>
    </row>
    <row r="210" spans="1:41" ht="23.25" customHeight="1">
      <c r="A210" s="346"/>
      <c r="B210" s="445"/>
      <c r="C210" s="446"/>
      <c r="D210" s="446"/>
      <c r="E210" s="446"/>
      <c r="F210" s="447"/>
      <c r="G210" s="459"/>
      <c r="H210" s="460"/>
      <c r="I210" s="858" t="s">
        <v>186</v>
      </c>
      <c r="J210" s="858"/>
      <c r="K210" s="858"/>
      <c r="L210" s="858"/>
      <c r="M210" s="858"/>
      <c r="N210" s="858"/>
      <c r="O210" s="859"/>
      <c r="P210" s="459"/>
      <c r="Q210" s="460"/>
      <c r="R210" s="460"/>
      <c r="S210" s="460"/>
      <c r="T210" s="460"/>
      <c r="U210" s="460"/>
      <c r="V210" s="460"/>
      <c r="W210" s="460"/>
      <c r="X210" s="460"/>
      <c r="Y210" s="460"/>
      <c r="Z210" s="460"/>
      <c r="AA210" s="460"/>
      <c r="AB210" s="460"/>
      <c r="AC210" s="460"/>
      <c r="AD210" s="460"/>
      <c r="AE210" s="460"/>
      <c r="AF210" s="460"/>
      <c r="AG210" s="460"/>
      <c r="AH210" s="460"/>
      <c r="AI210" s="460"/>
      <c r="AJ210" s="460"/>
      <c r="AK210" s="460"/>
      <c r="AL210" s="460"/>
      <c r="AM210" s="460"/>
      <c r="AN210" s="460"/>
      <c r="AO210" s="461"/>
    </row>
    <row r="211" spans="1:41" ht="23.25" customHeight="1">
      <c r="A211" s="346"/>
      <c r="B211" s="857" t="s">
        <v>191</v>
      </c>
      <c r="C211" s="443"/>
      <c r="D211" s="443"/>
      <c r="E211" s="443"/>
      <c r="F211" s="444"/>
      <c r="G211" s="391"/>
      <c r="H211" s="392"/>
      <c r="I211" s="473" t="s">
        <v>185</v>
      </c>
      <c r="J211" s="473"/>
      <c r="K211" s="473"/>
      <c r="L211" s="473"/>
      <c r="M211" s="473"/>
      <c r="N211" s="473"/>
      <c r="O211" s="474"/>
      <c r="P211" s="391"/>
      <c r="Q211" s="392"/>
      <c r="R211" s="392"/>
      <c r="S211" s="392"/>
      <c r="T211" s="392"/>
      <c r="U211" s="392"/>
      <c r="V211" s="392"/>
      <c r="W211" s="392"/>
      <c r="X211" s="392"/>
      <c r="Y211" s="392"/>
      <c r="Z211" s="392"/>
      <c r="AA211" s="392"/>
      <c r="AB211" s="392"/>
      <c r="AC211" s="392"/>
      <c r="AD211" s="392"/>
      <c r="AE211" s="392"/>
      <c r="AF211" s="392"/>
      <c r="AG211" s="392"/>
      <c r="AH211" s="392"/>
      <c r="AI211" s="392"/>
      <c r="AJ211" s="392"/>
      <c r="AK211" s="392"/>
      <c r="AL211" s="392"/>
      <c r="AM211" s="392"/>
      <c r="AN211" s="392"/>
      <c r="AO211" s="393"/>
    </row>
    <row r="212" spans="1:41" ht="23.25" customHeight="1">
      <c r="A212" s="346"/>
      <c r="B212" s="445"/>
      <c r="C212" s="446"/>
      <c r="D212" s="446"/>
      <c r="E212" s="446"/>
      <c r="F212" s="447"/>
      <c r="G212" s="459"/>
      <c r="H212" s="460"/>
      <c r="I212" s="858" t="s">
        <v>186</v>
      </c>
      <c r="J212" s="858"/>
      <c r="K212" s="858"/>
      <c r="L212" s="858"/>
      <c r="M212" s="858"/>
      <c r="N212" s="858"/>
      <c r="O212" s="859"/>
      <c r="P212" s="459"/>
      <c r="Q212" s="460"/>
      <c r="R212" s="460"/>
      <c r="S212" s="460"/>
      <c r="T212" s="460"/>
      <c r="U212" s="460"/>
      <c r="V212" s="460"/>
      <c r="W212" s="460"/>
      <c r="X212" s="460"/>
      <c r="Y212" s="460"/>
      <c r="Z212" s="460"/>
      <c r="AA212" s="460"/>
      <c r="AB212" s="460"/>
      <c r="AC212" s="460"/>
      <c r="AD212" s="460"/>
      <c r="AE212" s="460"/>
      <c r="AF212" s="460"/>
      <c r="AG212" s="460"/>
      <c r="AH212" s="460"/>
      <c r="AI212" s="460"/>
      <c r="AJ212" s="460"/>
      <c r="AK212" s="460"/>
      <c r="AL212" s="460"/>
      <c r="AM212" s="460"/>
      <c r="AN212" s="460"/>
      <c r="AO212" s="461"/>
    </row>
    <row r="213" spans="1:41" ht="23.25" customHeight="1">
      <c r="A213" s="346"/>
      <c r="B213" s="857" t="s">
        <v>192</v>
      </c>
      <c r="C213" s="443"/>
      <c r="D213" s="443"/>
      <c r="E213" s="443"/>
      <c r="F213" s="444"/>
      <c r="G213" s="391"/>
      <c r="H213" s="392"/>
      <c r="I213" s="473" t="s">
        <v>185</v>
      </c>
      <c r="J213" s="473"/>
      <c r="K213" s="473"/>
      <c r="L213" s="473"/>
      <c r="M213" s="473"/>
      <c r="N213" s="473"/>
      <c r="O213" s="474"/>
      <c r="P213" s="391"/>
      <c r="Q213" s="392"/>
      <c r="R213" s="392"/>
      <c r="S213" s="392"/>
      <c r="T213" s="392"/>
      <c r="U213" s="392"/>
      <c r="V213" s="392"/>
      <c r="W213" s="392"/>
      <c r="X213" s="392"/>
      <c r="Y213" s="392"/>
      <c r="Z213" s="392"/>
      <c r="AA213" s="392"/>
      <c r="AB213" s="392"/>
      <c r="AC213" s="392"/>
      <c r="AD213" s="392"/>
      <c r="AE213" s="392"/>
      <c r="AF213" s="392"/>
      <c r="AG213" s="392"/>
      <c r="AH213" s="392"/>
      <c r="AI213" s="392"/>
      <c r="AJ213" s="392"/>
      <c r="AK213" s="392"/>
      <c r="AL213" s="392"/>
      <c r="AM213" s="392"/>
      <c r="AN213" s="392"/>
      <c r="AO213" s="393"/>
    </row>
    <row r="214" spans="1:41" ht="23.25" customHeight="1">
      <c r="A214" s="346"/>
      <c r="B214" s="445"/>
      <c r="C214" s="446"/>
      <c r="D214" s="446"/>
      <c r="E214" s="446"/>
      <c r="F214" s="447"/>
      <c r="G214" s="459"/>
      <c r="H214" s="460"/>
      <c r="I214" s="858" t="s">
        <v>186</v>
      </c>
      <c r="J214" s="858"/>
      <c r="K214" s="858"/>
      <c r="L214" s="858"/>
      <c r="M214" s="858"/>
      <c r="N214" s="858"/>
      <c r="O214" s="859"/>
      <c r="P214" s="459"/>
      <c r="Q214" s="460"/>
      <c r="R214" s="460"/>
      <c r="S214" s="460"/>
      <c r="T214" s="460"/>
      <c r="U214" s="460"/>
      <c r="V214" s="460"/>
      <c r="W214" s="460"/>
      <c r="X214" s="460"/>
      <c r="Y214" s="460"/>
      <c r="Z214" s="460"/>
      <c r="AA214" s="460"/>
      <c r="AB214" s="460"/>
      <c r="AC214" s="460"/>
      <c r="AD214" s="460"/>
      <c r="AE214" s="460"/>
      <c r="AF214" s="460"/>
      <c r="AG214" s="460"/>
      <c r="AH214" s="460"/>
      <c r="AI214" s="460"/>
      <c r="AJ214" s="460"/>
      <c r="AK214" s="460"/>
      <c r="AL214" s="460"/>
      <c r="AM214" s="460"/>
      <c r="AN214" s="460"/>
      <c r="AO214" s="461"/>
    </row>
    <row r="215" spans="1:41" ht="23.25" customHeight="1">
      <c r="A215" s="346"/>
      <c r="B215" s="857" t="s">
        <v>193</v>
      </c>
      <c r="C215" s="443"/>
      <c r="D215" s="443"/>
      <c r="E215" s="443"/>
      <c r="F215" s="444"/>
      <c r="G215" s="391"/>
      <c r="H215" s="392"/>
      <c r="I215" s="473" t="s">
        <v>185</v>
      </c>
      <c r="J215" s="473"/>
      <c r="K215" s="473"/>
      <c r="L215" s="473"/>
      <c r="M215" s="473"/>
      <c r="N215" s="473"/>
      <c r="O215" s="474"/>
      <c r="P215" s="391"/>
      <c r="Q215" s="392"/>
      <c r="R215" s="392"/>
      <c r="S215" s="392"/>
      <c r="T215" s="392"/>
      <c r="U215" s="392"/>
      <c r="V215" s="392"/>
      <c r="W215" s="392"/>
      <c r="X215" s="392"/>
      <c r="Y215" s="392"/>
      <c r="Z215" s="392"/>
      <c r="AA215" s="392"/>
      <c r="AB215" s="392"/>
      <c r="AC215" s="392"/>
      <c r="AD215" s="392"/>
      <c r="AE215" s="392"/>
      <c r="AF215" s="392"/>
      <c r="AG215" s="392"/>
      <c r="AH215" s="392"/>
      <c r="AI215" s="392"/>
      <c r="AJ215" s="392"/>
      <c r="AK215" s="392"/>
      <c r="AL215" s="392"/>
      <c r="AM215" s="392"/>
      <c r="AN215" s="392"/>
      <c r="AO215" s="393"/>
    </row>
    <row r="216" spans="1:41" ht="23.25" customHeight="1">
      <c r="A216" s="346"/>
      <c r="B216" s="445"/>
      <c r="C216" s="446"/>
      <c r="D216" s="446"/>
      <c r="E216" s="446"/>
      <c r="F216" s="447"/>
      <c r="G216" s="459"/>
      <c r="H216" s="460"/>
      <c r="I216" s="858" t="s">
        <v>186</v>
      </c>
      <c r="J216" s="858"/>
      <c r="K216" s="858"/>
      <c r="L216" s="858"/>
      <c r="M216" s="858"/>
      <c r="N216" s="858"/>
      <c r="O216" s="859"/>
      <c r="P216" s="459"/>
      <c r="Q216" s="460"/>
      <c r="R216" s="460"/>
      <c r="S216" s="460"/>
      <c r="T216" s="460"/>
      <c r="U216" s="460"/>
      <c r="V216" s="460"/>
      <c r="W216" s="460"/>
      <c r="X216" s="460"/>
      <c r="Y216" s="460"/>
      <c r="Z216" s="460"/>
      <c r="AA216" s="460"/>
      <c r="AB216" s="460"/>
      <c r="AC216" s="460"/>
      <c r="AD216" s="460"/>
      <c r="AE216" s="460"/>
      <c r="AF216" s="460"/>
      <c r="AG216" s="460"/>
      <c r="AH216" s="460"/>
      <c r="AI216" s="460"/>
      <c r="AJ216" s="460"/>
      <c r="AK216" s="460"/>
      <c r="AL216" s="460"/>
      <c r="AM216" s="460"/>
      <c r="AN216" s="460"/>
      <c r="AO216" s="461"/>
    </row>
    <row r="217" spans="1:41" ht="23.25" customHeight="1">
      <c r="A217" s="346"/>
      <c r="B217" s="442" t="s">
        <v>194</v>
      </c>
      <c r="C217" s="443"/>
      <c r="D217" s="443"/>
      <c r="E217" s="443"/>
      <c r="F217" s="444"/>
      <c r="G217" s="391"/>
      <c r="H217" s="392"/>
      <c r="I217" s="473" t="s">
        <v>185</v>
      </c>
      <c r="J217" s="473"/>
      <c r="K217" s="473"/>
      <c r="L217" s="473"/>
      <c r="M217" s="473"/>
      <c r="N217" s="473"/>
      <c r="O217" s="474"/>
      <c r="P217" s="391"/>
      <c r="Q217" s="392"/>
      <c r="R217" s="392"/>
      <c r="S217" s="392"/>
      <c r="T217" s="392"/>
      <c r="U217" s="392"/>
      <c r="V217" s="392"/>
      <c r="W217" s="392"/>
      <c r="X217" s="392"/>
      <c r="Y217" s="392"/>
      <c r="Z217" s="392"/>
      <c r="AA217" s="392"/>
      <c r="AB217" s="392"/>
      <c r="AC217" s="392"/>
      <c r="AD217" s="392"/>
      <c r="AE217" s="392"/>
      <c r="AF217" s="392"/>
      <c r="AG217" s="392"/>
      <c r="AH217" s="392"/>
      <c r="AI217" s="392"/>
      <c r="AJ217" s="392"/>
      <c r="AK217" s="392"/>
      <c r="AL217" s="392"/>
      <c r="AM217" s="392"/>
      <c r="AN217" s="392"/>
      <c r="AO217" s="393"/>
    </row>
    <row r="218" spans="1:41" ht="23.25" customHeight="1">
      <c r="A218" s="346"/>
      <c r="B218" s="445"/>
      <c r="C218" s="446"/>
      <c r="D218" s="446"/>
      <c r="E218" s="446"/>
      <c r="F218" s="447"/>
      <c r="G218" s="459"/>
      <c r="H218" s="460"/>
      <c r="I218" s="858" t="s">
        <v>186</v>
      </c>
      <c r="J218" s="858"/>
      <c r="K218" s="858"/>
      <c r="L218" s="858"/>
      <c r="M218" s="858"/>
      <c r="N218" s="858"/>
      <c r="O218" s="859"/>
      <c r="P218" s="459"/>
      <c r="Q218" s="460"/>
      <c r="R218" s="460"/>
      <c r="S218" s="460"/>
      <c r="T218" s="460"/>
      <c r="U218" s="460"/>
      <c r="V218" s="460"/>
      <c r="W218" s="460"/>
      <c r="X218" s="460"/>
      <c r="Y218" s="460"/>
      <c r="Z218" s="460"/>
      <c r="AA218" s="460"/>
      <c r="AB218" s="460"/>
      <c r="AC218" s="460"/>
      <c r="AD218" s="460"/>
      <c r="AE218" s="460"/>
      <c r="AF218" s="460"/>
      <c r="AG218" s="460"/>
      <c r="AH218" s="460"/>
      <c r="AI218" s="460"/>
      <c r="AJ218" s="460"/>
      <c r="AK218" s="460"/>
      <c r="AL218" s="460"/>
      <c r="AM218" s="460"/>
      <c r="AN218" s="460"/>
      <c r="AO218" s="461"/>
    </row>
    <row r="219" spans="1:41" ht="23.25" customHeight="1">
      <c r="A219" s="346"/>
      <c r="B219" s="857" t="s">
        <v>195</v>
      </c>
      <c r="C219" s="443"/>
      <c r="D219" s="443"/>
      <c r="E219" s="443"/>
      <c r="F219" s="444"/>
      <c r="G219" s="391"/>
      <c r="H219" s="392"/>
      <c r="I219" s="473" t="s">
        <v>185</v>
      </c>
      <c r="J219" s="473"/>
      <c r="K219" s="473"/>
      <c r="L219" s="473"/>
      <c r="M219" s="473"/>
      <c r="N219" s="473"/>
      <c r="O219" s="474"/>
      <c r="P219" s="391"/>
      <c r="Q219" s="392"/>
      <c r="R219" s="392"/>
      <c r="S219" s="392"/>
      <c r="T219" s="392"/>
      <c r="U219" s="392"/>
      <c r="V219" s="392"/>
      <c r="W219" s="392"/>
      <c r="X219" s="392"/>
      <c r="Y219" s="392"/>
      <c r="Z219" s="392"/>
      <c r="AA219" s="392"/>
      <c r="AB219" s="392"/>
      <c r="AC219" s="392"/>
      <c r="AD219" s="392"/>
      <c r="AE219" s="392"/>
      <c r="AF219" s="392"/>
      <c r="AG219" s="392"/>
      <c r="AH219" s="392"/>
      <c r="AI219" s="392"/>
      <c r="AJ219" s="392"/>
      <c r="AK219" s="392"/>
      <c r="AL219" s="392"/>
      <c r="AM219" s="392"/>
      <c r="AN219" s="392"/>
      <c r="AO219" s="393"/>
    </row>
    <row r="220" spans="1:41" ht="23.25" customHeight="1">
      <c r="A220" s="346"/>
      <c r="B220" s="445"/>
      <c r="C220" s="446"/>
      <c r="D220" s="446"/>
      <c r="E220" s="446"/>
      <c r="F220" s="447"/>
      <c r="G220" s="459"/>
      <c r="H220" s="460"/>
      <c r="I220" s="858" t="s">
        <v>186</v>
      </c>
      <c r="J220" s="858"/>
      <c r="K220" s="858"/>
      <c r="L220" s="858"/>
      <c r="M220" s="858"/>
      <c r="N220" s="858"/>
      <c r="O220" s="859"/>
      <c r="P220" s="459"/>
      <c r="Q220" s="460"/>
      <c r="R220" s="460"/>
      <c r="S220" s="460"/>
      <c r="T220" s="460"/>
      <c r="U220" s="460"/>
      <c r="V220" s="460"/>
      <c r="W220" s="460"/>
      <c r="X220" s="460"/>
      <c r="Y220" s="460"/>
      <c r="Z220" s="460"/>
      <c r="AA220" s="460"/>
      <c r="AB220" s="460"/>
      <c r="AC220" s="460"/>
      <c r="AD220" s="460"/>
      <c r="AE220" s="460"/>
      <c r="AF220" s="460"/>
      <c r="AG220" s="460"/>
      <c r="AH220" s="460"/>
      <c r="AI220" s="460"/>
      <c r="AJ220" s="460"/>
      <c r="AK220" s="460"/>
      <c r="AL220" s="460"/>
      <c r="AM220" s="460"/>
      <c r="AN220" s="460"/>
      <c r="AO220" s="461"/>
    </row>
    <row r="221" spans="1:41" s="77" customFormat="1" ht="17.45" customHeight="1">
      <c r="A221" s="864"/>
      <c r="B221" s="865"/>
      <c r="C221" s="865"/>
      <c r="D221" s="865"/>
      <c r="E221" s="865"/>
      <c r="F221" s="864"/>
      <c r="G221" s="864"/>
      <c r="H221" s="864"/>
      <c r="I221" s="864"/>
      <c r="J221" s="864"/>
      <c r="K221" s="864"/>
      <c r="L221" s="864"/>
      <c r="M221" s="864"/>
      <c r="N221" s="864"/>
      <c r="O221" s="864"/>
      <c r="P221" s="864"/>
      <c r="Q221" s="864"/>
      <c r="R221" s="864"/>
      <c r="S221" s="864"/>
      <c r="T221" s="864"/>
      <c r="U221" s="864"/>
      <c r="V221" s="864"/>
      <c r="W221" s="864"/>
      <c r="X221" s="864"/>
      <c r="Y221" s="864"/>
      <c r="Z221" s="864"/>
      <c r="AA221" s="864"/>
      <c r="AB221" s="864"/>
      <c r="AC221" s="864"/>
      <c r="AD221" s="864"/>
      <c r="AE221" s="864"/>
      <c r="AF221" s="864"/>
      <c r="AG221" s="864"/>
      <c r="AH221" s="864"/>
      <c r="AI221" s="864"/>
      <c r="AJ221" s="864"/>
      <c r="AK221" s="864"/>
      <c r="AL221" s="864"/>
      <c r="AM221" s="864"/>
      <c r="AN221" s="864"/>
      <c r="AO221" s="864"/>
    </row>
    <row r="222" spans="1:41" s="77" customFormat="1" ht="17.45" customHeight="1">
      <c r="A222" s="864"/>
      <c r="B222" s="865"/>
      <c r="C222" s="865"/>
      <c r="D222" s="865"/>
      <c r="E222" s="865"/>
      <c r="F222" s="864"/>
      <c r="G222" s="864"/>
      <c r="H222" s="864"/>
      <c r="I222" s="864"/>
      <c r="J222" s="864"/>
      <c r="K222" s="864"/>
      <c r="L222" s="864"/>
      <c r="M222" s="864"/>
      <c r="N222" s="864"/>
      <c r="O222" s="864"/>
      <c r="P222" s="864"/>
      <c r="Q222" s="864"/>
      <c r="R222" s="864"/>
      <c r="S222" s="864"/>
      <c r="T222" s="864"/>
      <c r="U222" s="864"/>
      <c r="V222" s="864"/>
      <c r="W222" s="864"/>
      <c r="X222" s="864"/>
      <c r="Y222" s="864"/>
      <c r="Z222" s="864"/>
      <c r="AA222" s="864"/>
      <c r="AB222" s="864"/>
      <c r="AC222" s="864"/>
      <c r="AD222" s="864"/>
      <c r="AE222" s="864"/>
      <c r="AF222" s="864"/>
      <c r="AG222" s="864"/>
      <c r="AH222" s="864"/>
      <c r="AI222" s="864"/>
      <c r="AJ222" s="864"/>
      <c r="AK222" s="864"/>
      <c r="AL222" s="864"/>
      <c r="AM222" s="864"/>
      <c r="AN222" s="864"/>
      <c r="AO222" s="864"/>
    </row>
    <row r="223" spans="1:41" s="77" customFormat="1" ht="17.45" customHeight="1">
      <c r="A223" s="864"/>
      <c r="B223" s="864" t="s">
        <v>260</v>
      </c>
      <c r="C223" s="865"/>
      <c r="D223" s="865"/>
      <c r="E223" s="865"/>
      <c r="F223" s="864"/>
      <c r="G223" s="864"/>
      <c r="H223" s="864"/>
      <c r="I223" s="864"/>
      <c r="J223" s="864"/>
      <c r="K223" s="864"/>
      <c r="L223" s="864"/>
      <c r="M223" s="864"/>
      <c r="N223" s="864"/>
      <c r="O223" s="864"/>
      <c r="P223" s="864"/>
      <c r="Q223" s="864"/>
      <c r="R223" s="864"/>
      <c r="S223" s="864"/>
      <c r="T223" s="864"/>
      <c r="U223" s="864"/>
      <c r="V223" s="864"/>
      <c r="W223" s="864"/>
      <c r="X223" s="864"/>
      <c r="Y223" s="864"/>
      <c r="Z223" s="864"/>
      <c r="AA223" s="864"/>
      <c r="AB223" s="864"/>
      <c r="AC223" s="864"/>
      <c r="AD223" s="864"/>
      <c r="AE223" s="864"/>
      <c r="AF223" s="864"/>
      <c r="AG223" s="864"/>
      <c r="AH223" s="864"/>
      <c r="AI223" s="864"/>
      <c r="AJ223" s="864"/>
      <c r="AK223" s="864"/>
      <c r="AL223" s="864"/>
      <c r="AM223" s="864"/>
      <c r="AN223" s="864"/>
      <c r="AO223" s="864"/>
    </row>
    <row r="224" spans="1:41" ht="33" customHeight="1">
      <c r="A224" s="346"/>
      <c r="B224" s="371" t="s">
        <v>196</v>
      </c>
      <c r="C224" s="372"/>
      <c r="D224" s="372"/>
      <c r="E224" s="372"/>
      <c r="F224" s="372"/>
      <c r="G224" s="372"/>
      <c r="H224" s="372"/>
      <c r="I224" s="372"/>
      <c r="J224" s="372"/>
      <c r="K224" s="372"/>
      <c r="L224" s="372"/>
      <c r="M224" s="372"/>
      <c r="N224" s="372"/>
      <c r="O224" s="372"/>
      <c r="P224" s="372"/>
      <c r="Q224" s="372"/>
      <c r="R224" s="372"/>
      <c r="S224" s="372"/>
      <c r="T224" s="372"/>
      <c r="U224" s="372"/>
      <c r="V224" s="372"/>
      <c r="W224" s="372"/>
      <c r="X224" s="372"/>
      <c r="Y224" s="372"/>
      <c r="Z224" s="372"/>
      <c r="AA224" s="372"/>
      <c r="AB224" s="372"/>
      <c r="AC224" s="372"/>
      <c r="AD224" s="372"/>
      <c r="AE224" s="372"/>
      <c r="AF224" s="372"/>
      <c r="AG224" s="372"/>
      <c r="AH224" s="372"/>
      <c r="AI224" s="372"/>
      <c r="AJ224" s="372"/>
      <c r="AK224" s="372"/>
      <c r="AL224" s="372"/>
      <c r="AM224" s="372"/>
      <c r="AN224" s="372"/>
      <c r="AO224" s="373"/>
    </row>
    <row r="225" spans="1:41" ht="30" customHeight="1">
      <c r="A225" s="346"/>
      <c r="B225" s="375" t="s">
        <v>240</v>
      </c>
      <c r="C225" s="375"/>
      <c r="D225" s="375"/>
      <c r="E225" s="375"/>
      <c r="F225" s="375"/>
      <c r="G225" s="375"/>
      <c r="H225" s="375"/>
      <c r="I225" s="371"/>
      <c r="J225" s="372"/>
      <c r="K225" s="372"/>
      <c r="L225" s="372"/>
      <c r="M225" s="372"/>
      <c r="N225" s="372"/>
      <c r="O225" s="372"/>
      <c r="P225" s="372"/>
      <c r="Q225" s="372"/>
      <c r="R225" s="372"/>
      <c r="S225" s="372"/>
      <c r="T225" s="372"/>
      <c r="U225" s="372"/>
      <c r="V225" s="372"/>
      <c r="W225" s="372"/>
      <c r="X225" s="372"/>
      <c r="Y225" s="372"/>
      <c r="Z225" s="372"/>
      <c r="AA225" s="372"/>
      <c r="AB225" s="372"/>
      <c r="AC225" s="372"/>
      <c r="AD225" s="842" t="s">
        <v>250</v>
      </c>
      <c r="AE225" s="593"/>
      <c r="AF225" s="593"/>
      <c r="AG225" s="593"/>
      <c r="AH225" s="593"/>
      <c r="AI225" s="866"/>
      <c r="AJ225" s="371"/>
      <c r="AK225" s="372"/>
      <c r="AL225" s="372"/>
      <c r="AM225" s="372"/>
      <c r="AN225" s="372"/>
      <c r="AO225" s="373"/>
    </row>
    <row r="226" spans="1:41" ht="30" customHeight="1">
      <c r="A226" s="346"/>
      <c r="B226" s="867" t="s">
        <v>241</v>
      </c>
      <c r="C226" s="867"/>
      <c r="D226" s="867"/>
      <c r="E226" s="867"/>
      <c r="F226" s="867"/>
      <c r="G226" s="867"/>
      <c r="H226" s="867"/>
      <c r="I226" s="372"/>
      <c r="J226" s="372"/>
      <c r="K226" s="372"/>
      <c r="L226" s="372"/>
      <c r="M226" s="372"/>
      <c r="N226" s="372"/>
      <c r="O226" s="372"/>
      <c r="P226" s="372"/>
      <c r="Q226" s="372"/>
      <c r="R226" s="372"/>
      <c r="S226" s="372"/>
      <c r="T226" s="372"/>
      <c r="U226" s="372"/>
      <c r="V226" s="372"/>
      <c r="W226" s="372"/>
      <c r="X226" s="372"/>
      <c r="Y226" s="372"/>
      <c r="Z226" s="372"/>
      <c r="AA226" s="372"/>
      <c r="AB226" s="372"/>
      <c r="AC226" s="372"/>
      <c r="AD226" s="372"/>
      <c r="AE226" s="372"/>
      <c r="AF226" s="372"/>
      <c r="AG226" s="372"/>
      <c r="AH226" s="372"/>
      <c r="AI226" s="372"/>
      <c r="AJ226" s="372"/>
      <c r="AK226" s="372"/>
      <c r="AL226" s="372"/>
      <c r="AM226" s="372"/>
      <c r="AN226" s="372"/>
      <c r="AO226" s="373"/>
    </row>
    <row r="227" spans="1:41" ht="30" customHeight="1">
      <c r="A227" s="346"/>
      <c r="B227" s="371" t="s">
        <v>197</v>
      </c>
      <c r="C227" s="372"/>
      <c r="D227" s="372"/>
      <c r="E227" s="372"/>
      <c r="F227" s="372"/>
      <c r="G227" s="372"/>
      <c r="H227" s="372"/>
      <c r="I227" s="372"/>
      <c r="J227" s="372"/>
      <c r="K227" s="372"/>
      <c r="L227" s="372"/>
      <c r="M227" s="372"/>
      <c r="N227" s="372"/>
      <c r="O227" s="372"/>
      <c r="P227" s="372"/>
      <c r="Q227" s="372"/>
      <c r="R227" s="372"/>
      <c r="S227" s="372"/>
      <c r="T227" s="372"/>
      <c r="U227" s="372"/>
      <c r="V227" s="372"/>
      <c r="W227" s="372"/>
      <c r="X227" s="372"/>
      <c r="Y227" s="372"/>
      <c r="Z227" s="372"/>
      <c r="AA227" s="372"/>
      <c r="AB227" s="372"/>
      <c r="AC227" s="372"/>
      <c r="AD227" s="372"/>
      <c r="AE227" s="372"/>
      <c r="AF227" s="372"/>
      <c r="AG227" s="372"/>
      <c r="AH227" s="372"/>
      <c r="AI227" s="372"/>
      <c r="AJ227" s="372"/>
      <c r="AK227" s="372"/>
      <c r="AL227" s="372"/>
      <c r="AM227" s="372"/>
      <c r="AN227" s="372"/>
      <c r="AO227" s="373"/>
    </row>
    <row r="228" spans="1:41" ht="90" customHeight="1">
      <c r="A228" s="346"/>
      <c r="B228" s="371" t="s">
        <v>198</v>
      </c>
      <c r="C228" s="372"/>
      <c r="D228" s="372"/>
      <c r="E228" s="372"/>
      <c r="F228" s="372"/>
      <c r="G228" s="372"/>
      <c r="H228" s="373"/>
      <c r="I228" s="868"/>
      <c r="J228" s="869"/>
      <c r="K228" s="869"/>
      <c r="L228" s="869"/>
      <c r="M228" s="869"/>
      <c r="N228" s="869"/>
      <c r="O228" s="869"/>
      <c r="P228" s="869"/>
      <c r="Q228" s="869"/>
      <c r="R228" s="869"/>
      <c r="S228" s="869"/>
      <c r="T228" s="869"/>
      <c r="U228" s="869"/>
      <c r="V228" s="869"/>
      <c r="W228" s="869"/>
      <c r="X228" s="869"/>
      <c r="Y228" s="869"/>
      <c r="Z228" s="869"/>
      <c r="AA228" s="869"/>
      <c r="AB228" s="869"/>
      <c r="AC228" s="869"/>
      <c r="AD228" s="869"/>
      <c r="AE228" s="869"/>
      <c r="AF228" s="869"/>
      <c r="AG228" s="869"/>
      <c r="AH228" s="869"/>
      <c r="AI228" s="869"/>
      <c r="AJ228" s="869"/>
      <c r="AK228" s="869"/>
      <c r="AL228" s="869"/>
      <c r="AM228" s="869"/>
      <c r="AN228" s="869"/>
      <c r="AO228" s="870"/>
    </row>
    <row r="229" spans="1:41" ht="90" customHeight="1">
      <c r="A229" s="346"/>
      <c r="B229" s="842" t="s">
        <v>199</v>
      </c>
      <c r="C229" s="372"/>
      <c r="D229" s="372"/>
      <c r="E229" s="372"/>
      <c r="F229" s="372"/>
      <c r="G229" s="372"/>
      <c r="H229" s="373"/>
      <c r="I229" s="871"/>
      <c r="J229" s="869"/>
      <c r="K229" s="869"/>
      <c r="L229" s="869"/>
      <c r="M229" s="869"/>
      <c r="N229" s="869"/>
      <c r="O229" s="869"/>
      <c r="P229" s="869"/>
      <c r="Q229" s="869"/>
      <c r="R229" s="869"/>
      <c r="S229" s="869"/>
      <c r="T229" s="869"/>
      <c r="U229" s="869"/>
      <c r="V229" s="869"/>
      <c r="W229" s="869"/>
      <c r="X229" s="869"/>
      <c r="Y229" s="869"/>
      <c r="Z229" s="869"/>
      <c r="AA229" s="869"/>
      <c r="AB229" s="869"/>
      <c r="AC229" s="869"/>
      <c r="AD229" s="869"/>
      <c r="AE229" s="869"/>
      <c r="AF229" s="869"/>
      <c r="AG229" s="869"/>
      <c r="AH229" s="869"/>
      <c r="AI229" s="869"/>
      <c r="AJ229" s="869"/>
      <c r="AK229" s="869"/>
      <c r="AL229" s="869"/>
      <c r="AM229" s="869"/>
      <c r="AN229" s="869"/>
      <c r="AO229" s="870"/>
    </row>
    <row r="230" spans="1:41" ht="33" customHeight="1">
      <c r="A230" s="346"/>
      <c r="B230" s="371" t="s">
        <v>200</v>
      </c>
      <c r="C230" s="372"/>
      <c r="D230" s="372"/>
      <c r="E230" s="372"/>
      <c r="F230" s="372"/>
      <c r="G230" s="372"/>
      <c r="H230" s="372"/>
      <c r="I230" s="372"/>
      <c r="J230" s="372"/>
      <c r="K230" s="372"/>
      <c r="L230" s="372"/>
      <c r="M230" s="372"/>
      <c r="N230" s="372"/>
      <c r="O230" s="372"/>
      <c r="P230" s="372"/>
      <c r="Q230" s="372"/>
      <c r="R230" s="372"/>
      <c r="S230" s="372"/>
      <c r="T230" s="372"/>
      <c r="U230" s="372"/>
      <c r="V230" s="372"/>
      <c r="W230" s="372"/>
      <c r="X230" s="372"/>
      <c r="Y230" s="372"/>
      <c r="Z230" s="372"/>
      <c r="AA230" s="372"/>
      <c r="AB230" s="372"/>
      <c r="AC230" s="372"/>
      <c r="AD230" s="372"/>
      <c r="AE230" s="372"/>
      <c r="AF230" s="372"/>
      <c r="AG230" s="372"/>
      <c r="AH230" s="372"/>
      <c r="AI230" s="372"/>
      <c r="AJ230" s="372"/>
      <c r="AK230" s="372"/>
      <c r="AL230" s="372"/>
      <c r="AM230" s="372"/>
      <c r="AN230" s="372"/>
      <c r="AO230" s="373"/>
    </row>
    <row r="231" spans="1:41" ht="39.950000000000003" customHeight="1">
      <c r="A231" s="346"/>
      <c r="B231" s="872"/>
      <c r="C231" s="873"/>
      <c r="D231" s="873"/>
      <c r="E231" s="873"/>
      <c r="F231" s="873"/>
      <c r="G231" s="873"/>
      <c r="H231" s="873"/>
      <c r="I231" s="873"/>
      <c r="J231" s="873"/>
      <c r="K231" s="873"/>
      <c r="L231" s="873"/>
      <c r="M231" s="873"/>
      <c r="N231" s="873"/>
      <c r="O231" s="873"/>
      <c r="P231" s="873"/>
      <c r="Q231" s="873"/>
      <c r="R231" s="873"/>
      <c r="S231" s="873"/>
      <c r="T231" s="873"/>
      <c r="U231" s="873"/>
      <c r="V231" s="873"/>
      <c r="W231" s="873"/>
      <c r="X231" s="873"/>
      <c r="Y231" s="873"/>
      <c r="Z231" s="873"/>
      <c r="AA231" s="873"/>
      <c r="AB231" s="873"/>
      <c r="AC231" s="873"/>
      <c r="AD231" s="873"/>
      <c r="AE231" s="873"/>
      <c r="AF231" s="873"/>
      <c r="AG231" s="873"/>
      <c r="AH231" s="873"/>
      <c r="AI231" s="873"/>
      <c r="AJ231" s="873"/>
      <c r="AK231" s="873"/>
      <c r="AL231" s="873"/>
      <c r="AM231" s="873"/>
      <c r="AN231" s="873"/>
      <c r="AO231" s="873"/>
    </row>
    <row r="232" spans="1:41" ht="39.950000000000003" customHeight="1">
      <c r="A232" s="346"/>
      <c r="B232" s="873"/>
      <c r="C232" s="873"/>
      <c r="D232" s="873"/>
      <c r="E232" s="873"/>
      <c r="F232" s="873"/>
      <c r="G232" s="873"/>
      <c r="H232" s="873"/>
      <c r="I232" s="873"/>
      <c r="J232" s="873"/>
      <c r="K232" s="873"/>
      <c r="L232" s="873"/>
      <c r="M232" s="873"/>
      <c r="N232" s="873"/>
      <c r="O232" s="873"/>
      <c r="P232" s="873"/>
      <c r="Q232" s="873"/>
      <c r="R232" s="873"/>
      <c r="S232" s="873"/>
      <c r="T232" s="873"/>
      <c r="U232" s="873"/>
      <c r="V232" s="873"/>
      <c r="W232" s="873"/>
      <c r="X232" s="873"/>
      <c r="Y232" s="873"/>
      <c r="Z232" s="873"/>
      <c r="AA232" s="873"/>
      <c r="AB232" s="873"/>
      <c r="AC232" s="873"/>
      <c r="AD232" s="873"/>
      <c r="AE232" s="873"/>
      <c r="AF232" s="873"/>
      <c r="AG232" s="873"/>
      <c r="AH232" s="873"/>
      <c r="AI232" s="873"/>
      <c r="AJ232" s="873"/>
      <c r="AK232" s="873"/>
      <c r="AL232" s="873"/>
      <c r="AM232" s="873"/>
      <c r="AN232" s="873"/>
      <c r="AO232" s="873"/>
    </row>
    <row r="233" spans="1:41" ht="30" customHeight="1">
      <c r="A233" s="346"/>
      <c r="B233" s="371" t="s">
        <v>201</v>
      </c>
      <c r="C233" s="372"/>
      <c r="D233" s="372"/>
      <c r="E233" s="372"/>
      <c r="F233" s="372"/>
      <c r="G233" s="372"/>
      <c r="H233" s="372"/>
      <c r="I233" s="372"/>
      <c r="J233" s="372"/>
      <c r="K233" s="372"/>
      <c r="L233" s="372"/>
      <c r="M233" s="372"/>
      <c r="N233" s="372"/>
      <c r="O233" s="372"/>
      <c r="P233" s="372"/>
      <c r="Q233" s="372"/>
      <c r="R233" s="372"/>
      <c r="S233" s="372"/>
      <c r="T233" s="372"/>
      <c r="U233" s="372"/>
      <c r="V233" s="372"/>
      <c r="W233" s="372"/>
      <c r="X233" s="372"/>
      <c r="Y233" s="372"/>
      <c r="Z233" s="372"/>
      <c r="AA233" s="372"/>
      <c r="AB233" s="372"/>
      <c r="AC233" s="372"/>
      <c r="AD233" s="372"/>
      <c r="AE233" s="372"/>
      <c r="AF233" s="372"/>
      <c r="AG233" s="372"/>
      <c r="AH233" s="372"/>
      <c r="AI233" s="372"/>
      <c r="AJ233" s="372"/>
      <c r="AK233" s="372"/>
      <c r="AL233" s="372"/>
      <c r="AM233" s="372"/>
      <c r="AN233" s="372"/>
      <c r="AO233" s="373"/>
    </row>
    <row r="234" spans="1:41" ht="90" customHeight="1">
      <c r="A234" s="346"/>
      <c r="B234" s="838"/>
      <c r="C234" s="838"/>
      <c r="D234" s="838"/>
      <c r="E234" s="838"/>
      <c r="F234" s="838"/>
      <c r="G234" s="838"/>
      <c r="H234" s="838"/>
      <c r="I234" s="838"/>
      <c r="J234" s="838"/>
      <c r="K234" s="838"/>
      <c r="L234" s="838"/>
      <c r="M234" s="838"/>
      <c r="N234" s="838"/>
      <c r="O234" s="838"/>
      <c r="P234" s="838"/>
      <c r="Q234" s="838"/>
      <c r="R234" s="838"/>
      <c r="S234" s="838"/>
      <c r="T234" s="838"/>
      <c r="U234" s="838"/>
      <c r="V234" s="838"/>
      <c r="W234" s="838"/>
      <c r="X234" s="838"/>
      <c r="Y234" s="838"/>
      <c r="Z234" s="838"/>
      <c r="AA234" s="838"/>
      <c r="AB234" s="838"/>
      <c r="AC234" s="838"/>
      <c r="AD234" s="838"/>
      <c r="AE234" s="838"/>
      <c r="AF234" s="838"/>
      <c r="AG234" s="838"/>
      <c r="AH234" s="838"/>
      <c r="AI234" s="838"/>
      <c r="AJ234" s="838"/>
      <c r="AK234" s="838"/>
      <c r="AL234" s="838"/>
      <c r="AM234" s="838"/>
      <c r="AN234" s="838"/>
      <c r="AO234" s="838"/>
    </row>
    <row r="235" spans="1:41" ht="30" customHeight="1">
      <c r="A235" s="346"/>
      <c r="B235" s="371" t="s">
        <v>202</v>
      </c>
      <c r="C235" s="372"/>
      <c r="D235" s="372"/>
      <c r="E235" s="372"/>
      <c r="F235" s="372"/>
      <c r="G235" s="372"/>
      <c r="H235" s="372"/>
      <c r="I235" s="372"/>
      <c r="J235" s="372"/>
      <c r="K235" s="372"/>
      <c r="L235" s="372"/>
      <c r="M235" s="372"/>
      <c r="N235" s="372"/>
      <c r="O235" s="372"/>
      <c r="P235" s="372"/>
      <c r="Q235" s="372"/>
      <c r="R235" s="372"/>
      <c r="S235" s="372"/>
      <c r="T235" s="372"/>
      <c r="U235" s="372"/>
      <c r="V235" s="372"/>
      <c r="W235" s="372"/>
      <c r="X235" s="372"/>
      <c r="Y235" s="372"/>
      <c r="Z235" s="372"/>
      <c r="AA235" s="372"/>
      <c r="AB235" s="372"/>
      <c r="AC235" s="372"/>
      <c r="AD235" s="372"/>
      <c r="AE235" s="372"/>
      <c r="AF235" s="372"/>
      <c r="AG235" s="372"/>
      <c r="AH235" s="372"/>
      <c r="AI235" s="372"/>
      <c r="AJ235" s="372"/>
      <c r="AK235" s="372"/>
      <c r="AL235" s="372"/>
      <c r="AM235" s="372"/>
      <c r="AN235" s="372"/>
      <c r="AO235" s="373"/>
    </row>
    <row r="236" spans="1:41" ht="60" customHeight="1">
      <c r="A236" s="346"/>
      <c r="B236" s="838"/>
      <c r="C236" s="838"/>
      <c r="D236" s="838"/>
      <c r="E236" s="838"/>
      <c r="F236" s="838"/>
      <c r="G236" s="838"/>
      <c r="H236" s="838"/>
      <c r="I236" s="838"/>
      <c r="J236" s="838"/>
      <c r="K236" s="838"/>
      <c r="L236" s="838"/>
      <c r="M236" s="838"/>
      <c r="N236" s="838"/>
      <c r="O236" s="838"/>
      <c r="P236" s="838"/>
      <c r="Q236" s="838"/>
      <c r="R236" s="838"/>
      <c r="S236" s="838"/>
      <c r="T236" s="838"/>
      <c r="U236" s="838"/>
      <c r="V236" s="838"/>
      <c r="W236" s="838"/>
      <c r="X236" s="838"/>
      <c r="Y236" s="838"/>
      <c r="Z236" s="838"/>
      <c r="AA236" s="838"/>
      <c r="AB236" s="838"/>
      <c r="AC236" s="838"/>
      <c r="AD236" s="838"/>
      <c r="AE236" s="838"/>
      <c r="AF236" s="838"/>
      <c r="AG236" s="838"/>
      <c r="AH236" s="838"/>
      <c r="AI236" s="838"/>
      <c r="AJ236" s="838"/>
      <c r="AK236" s="838"/>
      <c r="AL236" s="838"/>
      <c r="AM236" s="838"/>
      <c r="AN236" s="838"/>
      <c r="AO236" s="838"/>
    </row>
    <row r="237" spans="1:41" ht="15" customHeight="1">
      <c r="A237" s="346"/>
      <c r="B237" s="346"/>
      <c r="C237" s="346"/>
      <c r="D237" s="346"/>
      <c r="E237" s="346"/>
      <c r="F237" s="346"/>
      <c r="G237" s="346"/>
      <c r="H237" s="346"/>
      <c r="I237" s="346"/>
      <c r="J237" s="346"/>
      <c r="K237" s="346"/>
      <c r="L237" s="346"/>
      <c r="M237" s="346"/>
      <c r="N237" s="346"/>
      <c r="O237" s="346"/>
      <c r="P237" s="346"/>
      <c r="Q237" s="346"/>
      <c r="R237" s="346"/>
      <c r="S237" s="346"/>
      <c r="T237" s="346"/>
      <c r="U237" s="346"/>
      <c r="V237" s="346"/>
      <c r="W237" s="346"/>
      <c r="X237" s="346"/>
      <c r="Y237" s="346"/>
      <c r="Z237" s="346"/>
      <c r="AA237" s="346"/>
      <c r="AB237" s="346"/>
      <c r="AC237" s="346"/>
      <c r="AD237" s="346"/>
      <c r="AE237" s="346"/>
      <c r="AF237" s="346"/>
      <c r="AG237" s="346"/>
      <c r="AH237" s="346"/>
      <c r="AI237" s="346"/>
      <c r="AJ237" s="346"/>
      <c r="AK237" s="346"/>
      <c r="AL237" s="346"/>
      <c r="AM237" s="346"/>
      <c r="AN237" s="346"/>
      <c r="AO237" s="346"/>
    </row>
    <row r="238" spans="1:41" ht="15" customHeight="1">
      <c r="A238" s="346"/>
      <c r="B238" s="346"/>
      <c r="C238" s="346"/>
      <c r="D238" s="346"/>
      <c r="E238" s="346"/>
      <c r="F238" s="346"/>
      <c r="G238" s="346"/>
      <c r="H238" s="346"/>
      <c r="I238" s="346"/>
      <c r="J238" s="346"/>
      <c r="K238" s="346"/>
      <c r="L238" s="346"/>
      <c r="M238" s="346"/>
      <c r="N238" s="346"/>
      <c r="O238" s="346"/>
      <c r="P238" s="346"/>
      <c r="Q238" s="346"/>
      <c r="R238" s="346"/>
      <c r="S238" s="346"/>
      <c r="T238" s="346"/>
      <c r="U238" s="346"/>
      <c r="V238" s="346"/>
      <c r="W238" s="346"/>
      <c r="X238" s="346"/>
      <c r="Y238" s="346"/>
      <c r="Z238" s="346"/>
      <c r="AA238" s="346"/>
      <c r="AB238" s="346"/>
      <c r="AC238" s="346"/>
      <c r="AD238" s="346"/>
      <c r="AE238" s="346"/>
      <c r="AF238" s="346"/>
      <c r="AG238" s="346"/>
      <c r="AH238" s="346"/>
      <c r="AI238" s="346"/>
      <c r="AJ238" s="346"/>
      <c r="AK238" s="346"/>
      <c r="AL238" s="346"/>
      <c r="AM238" s="346"/>
      <c r="AN238" s="346"/>
      <c r="AO238" s="346"/>
    </row>
    <row r="239" spans="1:41" ht="15" customHeight="1">
      <c r="A239" s="346"/>
      <c r="B239" s="346" t="s">
        <v>261</v>
      </c>
      <c r="C239" s="346"/>
      <c r="D239" s="346"/>
      <c r="E239" s="346"/>
      <c r="F239" s="346"/>
      <c r="G239" s="346"/>
      <c r="H239" s="346"/>
      <c r="I239" s="346"/>
      <c r="J239" s="346"/>
      <c r="K239" s="346"/>
      <c r="L239" s="346"/>
      <c r="M239" s="346"/>
      <c r="N239" s="346"/>
      <c r="O239" s="346"/>
      <c r="P239" s="346"/>
      <c r="Q239" s="346"/>
      <c r="R239" s="346"/>
      <c r="S239" s="346"/>
      <c r="T239" s="346"/>
      <c r="U239" s="346"/>
      <c r="V239" s="346"/>
      <c r="W239" s="346"/>
      <c r="X239" s="346"/>
      <c r="Y239" s="346"/>
      <c r="Z239" s="346"/>
      <c r="AA239" s="346"/>
      <c r="AB239" s="346"/>
      <c r="AC239" s="346"/>
      <c r="AD239" s="346"/>
      <c r="AE239" s="346"/>
      <c r="AF239" s="346"/>
      <c r="AG239" s="346"/>
      <c r="AH239" s="346"/>
      <c r="AI239" s="346"/>
      <c r="AJ239" s="346"/>
      <c r="AK239" s="346"/>
      <c r="AL239" s="346"/>
      <c r="AM239" s="346"/>
      <c r="AN239" s="346"/>
      <c r="AO239" s="874"/>
    </row>
    <row r="240" spans="1:41" ht="33" customHeight="1">
      <c r="A240" s="346"/>
      <c r="B240" s="371" t="s">
        <v>203</v>
      </c>
      <c r="C240" s="372"/>
      <c r="D240" s="372"/>
      <c r="E240" s="372"/>
      <c r="F240" s="372"/>
      <c r="G240" s="372"/>
      <c r="H240" s="372"/>
      <c r="I240" s="372"/>
      <c r="J240" s="372"/>
      <c r="K240" s="372"/>
      <c r="L240" s="372"/>
      <c r="M240" s="372"/>
      <c r="N240" s="372"/>
      <c r="O240" s="372"/>
      <c r="P240" s="372"/>
      <c r="Q240" s="372"/>
      <c r="R240" s="372"/>
      <c r="S240" s="372"/>
      <c r="T240" s="372"/>
      <c r="U240" s="372"/>
      <c r="V240" s="372"/>
      <c r="W240" s="372"/>
      <c r="X240" s="372"/>
      <c r="Y240" s="372"/>
      <c r="Z240" s="372"/>
      <c r="AA240" s="372"/>
      <c r="AB240" s="372"/>
      <c r="AC240" s="372"/>
      <c r="AD240" s="372"/>
      <c r="AE240" s="372"/>
      <c r="AF240" s="372"/>
      <c r="AG240" s="372"/>
      <c r="AH240" s="372"/>
      <c r="AI240" s="372"/>
      <c r="AJ240" s="372"/>
      <c r="AK240" s="372"/>
      <c r="AL240" s="372"/>
      <c r="AM240" s="372"/>
      <c r="AN240" s="372"/>
      <c r="AO240" s="373"/>
    </row>
    <row r="241" spans="1:41" ht="33" customHeight="1">
      <c r="A241" s="346"/>
      <c r="B241" s="371" t="s">
        <v>78</v>
      </c>
      <c r="C241" s="372"/>
      <c r="D241" s="372"/>
      <c r="E241" s="372"/>
      <c r="F241" s="372"/>
      <c r="G241" s="372"/>
      <c r="H241" s="373"/>
      <c r="I241" s="371" t="s">
        <v>204</v>
      </c>
      <c r="J241" s="372"/>
      <c r="K241" s="373"/>
      <c r="L241" s="371" t="s">
        <v>205</v>
      </c>
      <c r="M241" s="372"/>
      <c r="N241" s="372"/>
      <c r="O241" s="372"/>
      <c r="P241" s="372"/>
      <c r="Q241" s="372"/>
      <c r="R241" s="373"/>
      <c r="S241" s="842" t="s">
        <v>76</v>
      </c>
      <c r="T241" s="593"/>
      <c r="U241" s="593"/>
      <c r="V241" s="593"/>
      <c r="W241" s="593"/>
      <c r="X241" s="866"/>
      <c r="Y241" s="371" t="s">
        <v>206</v>
      </c>
      <c r="Z241" s="372"/>
      <c r="AA241" s="372"/>
      <c r="AB241" s="372"/>
      <c r="AC241" s="372"/>
      <c r="AD241" s="372"/>
      <c r="AE241" s="372"/>
      <c r="AF241" s="372"/>
      <c r="AG241" s="372"/>
      <c r="AH241" s="372"/>
      <c r="AI241" s="372"/>
      <c r="AJ241" s="372"/>
      <c r="AK241" s="372"/>
      <c r="AL241" s="372"/>
      <c r="AM241" s="372"/>
      <c r="AN241" s="372"/>
      <c r="AO241" s="373"/>
    </row>
    <row r="242" spans="1:41" ht="33" customHeight="1">
      <c r="A242" s="346"/>
      <c r="B242" s="371"/>
      <c r="C242" s="372"/>
      <c r="D242" s="372"/>
      <c r="E242" s="372"/>
      <c r="F242" s="372"/>
      <c r="G242" s="372"/>
      <c r="H242" s="373"/>
      <c r="I242" s="371"/>
      <c r="J242" s="372"/>
      <c r="K242" s="373"/>
      <c r="L242" s="371"/>
      <c r="M242" s="372"/>
      <c r="N242" s="372"/>
      <c r="O242" s="372"/>
      <c r="P242" s="372"/>
      <c r="Q242" s="372"/>
      <c r="R242" s="373"/>
      <c r="S242" s="371"/>
      <c r="T242" s="372"/>
      <c r="U242" s="372"/>
      <c r="V242" s="372"/>
      <c r="W242" s="372"/>
      <c r="X242" s="373"/>
      <c r="Y242" s="371"/>
      <c r="Z242" s="372"/>
      <c r="AA242" s="372"/>
      <c r="AB242" s="372"/>
      <c r="AC242" s="372"/>
      <c r="AD242" s="372"/>
      <c r="AE242" s="372"/>
      <c r="AF242" s="372"/>
      <c r="AG242" s="372"/>
      <c r="AH242" s="372"/>
      <c r="AI242" s="372"/>
      <c r="AJ242" s="372"/>
      <c r="AK242" s="372"/>
      <c r="AL242" s="372"/>
      <c r="AM242" s="372"/>
      <c r="AN242" s="372"/>
      <c r="AO242" s="373"/>
    </row>
    <row r="243" spans="1:41" ht="33" customHeight="1">
      <c r="A243" s="346"/>
      <c r="B243" s="371"/>
      <c r="C243" s="372"/>
      <c r="D243" s="372"/>
      <c r="E243" s="372"/>
      <c r="F243" s="372"/>
      <c r="G243" s="372"/>
      <c r="H243" s="373"/>
      <c r="I243" s="371"/>
      <c r="J243" s="372"/>
      <c r="K243" s="373"/>
      <c r="L243" s="371"/>
      <c r="M243" s="372"/>
      <c r="N243" s="372"/>
      <c r="O243" s="372"/>
      <c r="P243" s="372"/>
      <c r="Q243" s="372"/>
      <c r="R243" s="373"/>
      <c r="S243" s="371"/>
      <c r="T243" s="372"/>
      <c r="U243" s="372"/>
      <c r="V243" s="372"/>
      <c r="W243" s="372"/>
      <c r="X243" s="373"/>
      <c r="Y243" s="371"/>
      <c r="Z243" s="372"/>
      <c r="AA243" s="372"/>
      <c r="AB243" s="372"/>
      <c r="AC243" s="372"/>
      <c r="AD243" s="372"/>
      <c r="AE243" s="372"/>
      <c r="AF243" s="372"/>
      <c r="AG243" s="372"/>
      <c r="AH243" s="372"/>
      <c r="AI243" s="372"/>
      <c r="AJ243" s="372"/>
      <c r="AK243" s="372"/>
      <c r="AL243" s="372"/>
      <c r="AM243" s="372"/>
      <c r="AN243" s="372"/>
      <c r="AO243" s="373"/>
    </row>
    <row r="244" spans="1:41" ht="30" customHeight="1">
      <c r="A244" s="346"/>
      <c r="B244" s="371"/>
      <c r="C244" s="372"/>
      <c r="D244" s="372"/>
      <c r="E244" s="372"/>
      <c r="F244" s="372"/>
      <c r="G244" s="372"/>
      <c r="H244" s="373"/>
      <c r="I244" s="371"/>
      <c r="J244" s="372"/>
      <c r="K244" s="373"/>
      <c r="L244" s="371"/>
      <c r="M244" s="372"/>
      <c r="N244" s="372"/>
      <c r="O244" s="372"/>
      <c r="P244" s="372"/>
      <c r="Q244" s="372"/>
      <c r="R244" s="373"/>
      <c r="S244" s="371"/>
      <c r="T244" s="372"/>
      <c r="U244" s="372"/>
      <c r="V244" s="372"/>
      <c r="W244" s="372"/>
      <c r="X244" s="373"/>
      <c r="Y244" s="371"/>
      <c r="Z244" s="372"/>
      <c r="AA244" s="372"/>
      <c r="AB244" s="372"/>
      <c r="AC244" s="372"/>
      <c r="AD244" s="372"/>
      <c r="AE244" s="372"/>
      <c r="AF244" s="372"/>
      <c r="AG244" s="372"/>
      <c r="AH244" s="372"/>
      <c r="AI244" s="372"/>
      <c r="AJ244" s="372"/>
      <c r="AK244" s="372"/>
      <c r="AL244" s="372"/>
      <c r="AM244" s="372"/>
      <c r="AN244" s="372"/>
      <c r="AO244" s="373"/>
    </row>
    <row r="245" spans="1:41" ht="33" customHeight="1">
      <c r="A245" s="346"/>
      <c r="B245" s="371"/>
      <c r="C245" s="372"/>
      <c r="D245" s="372"/>
      <c r="E245" s="372"/>
      <c r="F245" s="372"/>
      <c r="G245" s="372"/>
      <c r="H245" s="373"/>
      <c r="I245" s="371"/>
      <c r="J245" s="372"/>
      <c r="K245" s="373"/>
      <c r="L245" s="371"/>
      <c r="M245" s="372"/>
      <c r="N245" s="372"/>
      <c r="O245" s="372"/>
      <c r="P245" s="372"/>
      <c r="Q245" s="372"/>
      <c r="R245" s="373"/>
      <c r="S245" s="371"/>
      <c r="T245" s="372"/>
      <c r="U245" s="372"/>
      <c r="V245" s="372"/>
      <c r="W245" s="372"/>
      <c r="X245" s="373"/>
      <c r="Y245" s="371"/>
      <c r="Z245" s="372"/>
      <c r="AA245" s="372"/>
      <c r="AB245" s="372"/>
      <c r="AC245" s="372"/>
      <c r="AD245" s="372"/>
      <c r="AE245" s="372"/>
      <c r="AF245" s="372"/>
      <c r="AG245" s="372"/>
      <c r="AH245" s="372"/>
      <c r="AI245" s="372"/>
      <c r="AJ245" s="372"/>
      <c r="AK245" s="372"/>
      <c r="AL245" s="372"/>
      <c r="AM245" s="372"/>
      <c r="AN245" s="372"/>
      <c r="AO245" s="373"/>
    </row>
    <row r="246" spans="1:41" ht="17.25" customHeight="1">
      <c r="A246" s="346"/>
      <c r="B246" s="346"/>
      <c r="C246" s="346"/>
      <c r="D246" s="346"/>
      <c r="E246" s="346"/>
      <c r="F246" s="346"/>
      <c r="G246" s="346"/>
      <c r="H246" s="346"/>
      <c r="I246" s="346"/>
      <c r="J246" s="346"/>
      <c r="K246" s="346"/>
      <c r="L246" s="346"/>
      <c r="M246" s="346"/>
      <c r="N246" s="346"/>
      <c r="O246" s="346"/>
      <c r="P246" s="346"/>
      <c r="Q246" s="346"/>
      <c r="R246" s="346"/>
      <c r="S246" s="346"/>
      <c r="T246" s="346"/>
      <c r="U246" s="346"/>
      <c r="V246" s="346"/>
      <c r="W246" s="346"/>
      <c r="X246" s="346"/>
      <c r="Y246" s="346"/>
      <c r="Z246" s="346"/>
      <c r="AA246" s="346"/>
      <c r="AB246" s="346"/>
      <c r="AC246" s="346"/>
      <c r="AD246" s="346"/>
      <c r="AE246" s="346"/>
      <c r="AF246" s="346"/>
      <c r="AG246" s="346"/>
      <c r="AH246" s="346"/>
      <c r="AI246" s="346"/>
      <c r="AJ246" s="346"/>
      <c r="AK246" s="346"/>
      <c r="AL246" s="346"/>
      <c r="AM246" s="346"/>
      <c r="AN246" s="346"/>
      <c r="AO246" s="874"/>
    </row>
    <row r="247" spans="1:41" ht="30" customHeight="1">
      <c r="A247" s="346"/>
      <c r="B247" s="371" t="s">
        <v>207</v>
      </c>
      <c r="C247" s="372"/>
      <c r="D247" s="372"/>
      <c r="E247" s="372"/>
      <c r="F247" s="372"/>
      <c r="G247" s="372"/>
      <c r="H247" s="372"/>
      <c r="I247" s="372"/>
      <c r="J247" s="372"/>
      <c r="K247" s="372"/>
      <c r="L247" s="372"/>
      <c r="M247" s="372"/>
      <c r="N247" s="372"/>
      <c r="O247" s="372"/>
      <c r="P247" s="372"/>
      <c r="Q247" s="372"/>
      <c r="R247" s="372"/>
      <c r="S247" s="372"/>
      <c r="T247" s="372"/>
      <c r="U247" s="372"/>
      <c r="V247" s="372"/>
      <c r="W247" s="372"/>
      <c r="X247" s="372"/>
      <c r="Y247" s="372"/>
      <c r="Z247" s="372"/>
      <c r="AA247" s="372"/>
      <c r="AB247" s="372"/>
      <c r="AC247" s="372"/>
      <c r="AD247" s="372"/>
      <c r="AE247" s="372"/>
      <c r="AF247" s="372"/>
      <c r="AG247" s="372"/>
      <c r="AH247" s="372"/>
      <c r="AI247" s="372"/>
      <c r="AJ247" s="372"/>
      <c r="AK247" s="372"/>
      <c r="AL247" s="372"/>
      <c r="AM247" s="372"/>
      <c r="AN247" s="372"/>
      <c r="AO247" s="373"/>
    </row>
    <row r="248" spans="1:41" ht="30" customHeight="1">
      <c r="A248" s="346"/>
      <c r="B248" s="371" t="s">
        <v>208</v>
      </c>
      <c r="C248" s="372"/>
      <c r="D248" s="372"/>
      <c r="E248" s="372"/>
      <c r="F248" s="372"/>
      <c r="G248" s="372"/>
      <c r="H248" s="373"/>
      <c r="I248" s="371" t="s">
        <v>209</v>
      </c>
      <c r="J248" s="372"/>
      <c r="K248" s="372"/>
      <c r="L248" s="372"/>
      <c r="M248" s="372"/>
      <c r="N248" s="372"/>
      <c r="O248" s="372"/>
      <c r="P248" s="372"/>
      <c r="Q248" s="372"/>
      <c r="R248" s="373"/>
      <c r="S248" s="842" t="s">
        <v>206</v>
      </c>
      <c r="T248" s="593"/>
      <c r="U248" s="593"/>
      <c r="V248" s="593"/>
      <c r="W248" s="593"/>
      <c r="X248" s="593"/>
      <c r="Y248" s="593"/>
      <c r="Z248" s="593"/>
      <c r="AA248" s="593"/>
      <c r="AB248" s="593"/>
      <c r="AC248" s="593"/>
      <c r="AD248" s="593"/>
      <c r="AE248" s="593"/>
      <c r="AF248" s="593"/>
      <c r="AG248" s="593"/>
      <c r="AH248" s="593"/>
      <c r="AI248" s="593"/>
      <c r="AJ248" s="842" t="s">
        <v>294</v>
      </c>
      <c r="AK248" s="593"/>
      <c r="AL248" s="593"/>
      <c r="AM248" s="842" t="s">
        <v>295</v>
      </c>
      <c r="AN248" s="593"/>
      <c r="AO248" s="866"/>
    </row>
    <row r="249" spans="1:41" ht="30" customHeight="1">
      <c r="A249" s="346"/>
      <c r="B249" s="371"/>
      <c r="C249" s="372"/>
      <c r="D249" s="372"/>
      <c r="E249" s="372"/>
      <c r="F249" s="372"/>
      <c r="G249" s="372"/>
      <c r="H249" s="373"/>
      <c r="I249" s="371"/>
      <c r="J249" s="372"/>
      <c r="K249" s="372"/>
      <c r="L249" s="372"/>
      <c r="M249" s="372"/>
      <c r="N249" s="372"/>
      <c r="O249" s="372"/>
      <c r="P249" s="372"/>
      <c r="Q249" s="372"/>
      <c r="R249" s="373"/>
      <c r="S249" s="371"/>
      <c r="T249" s="372"/>
      <c r="U249" s="372"/>
      <c r="V249" s="372"/>
      <c r="W249" s="372"/>
      <c r="X249" s="372"/>
      <c r="Y249" s="372"/>
      <c r="Z249" s="372"/>
      <c r="AA249" s="372"/>
      <c r="AB249" s="372"/>
      <c r="AC249" s="372"/>
      <c r="AD249" s="372"/>
      <c r="AE249" s="372"/>
      <c r="AF249" s="372"/>
      <c r="AG249" s="372"/>
      <c r="AH249" s="372"/>
      <c r="AI249" s="373"/>
      <c r="AJ249" s="371"/>
      <c r="AK249" s="372"/>
      <c r="AL249" s="372"/>
      <c r="AM249" s="371"/>
      <c r="AN249" s="372"/>
      <c r="AO249" s="373"/>
    </row>
    <row r="250" spans="1:41" ht="30" customHeight="1">
      <c r="A250" s="346"/>
      <c r="B250" s="371"/>
      <c r="C250" s="372"/>
      <c r="D250" s="372"/>
      <c r="E250" s="372"/>
      <c r="F250" s="372"/>
      <c r="G250" s="372"/>
      <c r="H250" s="373"/>
      <c r="I250" s="371"/>
      <c r="J250" s="372"/>
      <c r="K250" s="372"/>
      <c r="L250" s="372"/>
      <c r="M250" s="372"/>
      <c r="N250" s="372"/>
      <c r="O250" s="372"/>
      <c r="P250" s="372"/>
      <c r="Q250" s="372"/>
      <c r="R250" s="373"/>
      <c r="S250" s="371"/>
      <c r="T250" s="372"/>
      <c r="U250" s="372"/>
      <c r="V250" s="372"/>
      <c r="W250" s="372"/>
      <c r="X250" s="372"/>
      <c r="Y250" s="372"/>
      <c r="Z250" s="372"/>
      <c r="AA250" s="372"/>
      <c r="AB250" s="372"/>
      <c r="AC250" s="372"/>
      <c r="AD250" s="372"/>
      <c r="AE250" s="372"/>
      <c r="AF250" s="372"/>
      <c r="AG250" s="372"/>
      <c r="AH250" s="372"/>
      <c r="AI250" s="373"/>
      <c r="AJ250" s="371"/>
      <c r="AK250" s="372"/>
      <c r="AL250" s="372"/>
      <c r="AM250" s="371"/>
      <c r="AN250" s="372"/>
      <c r="AO250" s="373"/>
    </row>
    <row r="251" spans="1:41" ht="30" customHeight="1">
      <c r="A251" s="346"/>
      <c r="B251" s="371"/>
      <c r="C251" s="372"/>
      <c r="D251" s="372"/>
      <c r="E251" s="372"/>
      <c r="F251" s="372"/>
      <c r="G251" s="372"/>
      <c r="H251" s="373"/>
      <c r="I251" s="371"/>
      <c r="J251" s="372"/>
      <c r="K251" s="372"/>
      <c r="L251" s="372"/>
      <c r="M251" s="372"/>
      <c r="N251" s="372"/>
      <c r="O251" s="372"/>
      <c r="P251" s="372"/>
      <c r="Q251" s="372"/>
      <c r="R251" s="373"/>
      <c r="S251" s="371"/>
      <c r="T251" s="372"/>
      <c r="U251" s="372"/>
      <c r="V251" s="372"/>
      <c r="W251" s="372"/>
      <c r="X251" s="372"/>
      <c r="Y251" s="372"/>
      <c r="Z251" s="372"/>
      <c r="AA251" s="372"/>
      <c r="AB251" s="372"/>
      <c r="AC251" s="372"/>
      <c r="AD251" s="372"/>
      <c r="AE251" s="372"/>
      <c r="AF251" s="372"/>
      <c r="AG251" s="372"/>
      <c r="AH251" s="372"/>
      <c r="AI251" s="373"/>
      <c r="AJ251" s="371"/>
      <c r="AK251" s="372"/>
      <c r="AL251" s="372"/>
      <c r="AM251" s="371"/>
      <c r="AN251" s="372"/>
      <c r="AO251" s="373"/>
    </row>
    <row r="252" spans="1:41" ht="17.25" customHeight="1">
      <c r="A252" s="346"/>
      <c r="B252" s="346"/>
      <c r="C252" s="346"/>
      <c r="D252" s="346"/>
      <c r="E252" s="346"/>
      <c r="F252" s="346"/>
      <c r="G252" s="346"/>
      <c r="H252" s="346"/>
      <c r="I252" s="346"/>
      <c r="J252" s="346"/>
      <c r="K252" s="346"/>
      <c r="L252" s="346"/>
      <c r="M252" s="346"/>
      <c r="N252" s="346"/>
      <c r="O252" s="346"/>
      <c r="P252" s="346"/>
      <c r="Q252" s="346"/>
      <c r="R252" s="346"/>
      <c r="S252" s="346"/>
      <c r="T252" s="346"/>
      <c r="U252" s="346"/>
      <c r="V252" s="346"/>
      <c r="W252" s="346"/>
      <c r="X252" s="346"/>
      <c r="Y252" s="346"/>
      <c r="Z252" s="346"/>
      <c r="AA252" s="346"/>
      <c r="AB252" s="346"/>
      <c r="AC252" s="346"/>
      <c r="AD252" s="346"/>
      <c r="AE252" s="346"/>
      <c r="AF252" s="346"/>
      <c r="AG252" s="346"/>
      <c r="AH252" s="346"/>
      <c r="AI252" s="346"/>
      <c r="AJ252" s="346"/>
      <c r="AK252" s="346"/>
      <c r="AL252" s="346"/>
      <c r="AM252" s="346"/>
      <c r="AN252" s="346"/>
      <c r="AO252" s="874"/>
    </row>
    <row r="253" spans="1:41" ht="30" customHeight="1">
      <c r="A253" s="346"/>
      <c r="B253" s="371" t="s">
        <v>210</v>
      </c>
      <c r="C253" s="372"/>
      <c r="D253" s="372"/>
      <c r="E253" s="372"/>
      <c r="F253" s="372"/>
      <c r="G253" s="372"/>
      <c r="H253" s="372"/>
      <c r="I253" s="372"/>
      <c r="J253" s="372"/>
      <c r="K253" s="372"/>
      <c r="L253" s="372"/>
      <c r="M253" s="372"/>
      <c r="N253" s="372"/>
      <c r="O253" s="372"/>
      <c r="P253" s="372"/>
      <c r="Q253" s="372"/>
      <c r="R253" s="372"/>
      <c r="S253" s="372"/>
      <c r="T253" s="372"/>
      <c r="U253" s="372"/>
      <c r="V253" s="372"/>
      <c r="W253" s="372"/>
      <c r="X253" s="372"/>
      <c r="Y253" s="372"/>
      <c r="Z253" s="372"/>
      <c r="AA253" s="372"/>
      <c r="AB253" s="372"/>
      <c r="AC253" s="372"/>
      <c r="AD253" s="372"/>
      <c r="AE253" s="372"/>
      <c r="AF253" s="372"/>
      <c r="AG253" s="372"/>
      <c r="AH253" s="372"/>
      <c r="AI253" s="372"/>
      <c r="AJ253" s="372"/>
      <c r="AK253" s="372"/>
      <c r="AL253" s="372"/>
      <c r="AM253" s="372"/>
      <c r="AN253" s="372"/>
      <c r="AO253" s="373"/>
    </row>
    <row r="254" spans="1:41" ht="60" customHeight="1">
      <c r="A254" s="346"/>
      <c r="B254" s="838"/>
      <c r="C254" s="838"/>
      <c r="D254" s="838"/>
      <c r="E254" s="838"/>
      <c r="F254" s="838"/>
      <c r="G254" s="838"/>
      <c r="H254" s="838"/>
      <c r="I254" s="838"/>
      <c r="J254" s="838"/>
      <c r="K254" s="838"/>
      <c r="L254" s="838"/>
      <c r="M254" s="838"/>
      <c r="N254" s="838"/>
      <c r="O254" s="838"/>
      <c r="P254" s="838"/>
      <c r="Q254" s="838"/>
      <c r="R254" s="838"/>
      <c r="S254" s="838"/>
      <c r="T254" s="838"/>
      <c r="U254" s="838"/>
      <c r="V254" s="838"/>
      <c r="W254" s="838"/>
      <c r="X254" s="838"/>
      <c r="Y254" s="838"/>
      <c r="Z254" s="838"/>
      <c r="AA254" s="838"/>
      <c r="AB254" s="838"/>
      <c r="AC254" s="838"/>
      <c r="AD254" s="838"/>
      <c r="AE254" s="838"/>
      <c r="AF254" s="838"/>
      <c r="AG254" s="838"/>
      <c r="AH254" s="838"/>
      <c r="AI254" s="838"/>
      <c r="AJ254" s="838"/>
      <c r="AK254" s="838"/>
      <c r="AL254" s="838"/>
      <c r="AM254" s="838"/>
      <c r="AN254" s="838"/>
      <c r="AO254" s="838"/>
    </row>
    <row r="257" spans="1:62">
      <c r="A257" s="346"/>
      <c r="B257" s="346" t="s">
        <v>849</v>
      </c>
      <c r="C257" s="346"/>
      <c r="D257" s="346"/>
      <c r="E257" s="346"/>
      <c r="F257" s="346"/>
      <c r="G257" s="346"/>
      <c r="H257" s="346"/>
      <c r="I257" s="346"/>
      <c r="J257" s="346"/>
      <c r="K257" s="346"/>
      <c r="L257" s="346"/>
      <c r="M257" s="346"/>
      <c r="N257" s="346"/>
      <c r="O257" s="346"/>
      <c r="P257" s="346"/>
      <c r="Q257" s="346"/>
      <c r="R257" s="346"/>
      <c r="S257" s="346"/>
      <c r="T257" s="346"/>
      <c r="U257" s="346"/>
      <c r="V257" s="346"/>
      <c r="W257" s="346"/>
      <c r="X257" s="346"/>
      <c r="Y257" s="346"/>
      <c r="Z257" s="346"/>
      <c r="AA257" s="346"/>
      <c r="AB257" s="346"/>
      <c r="AC257" s="346"/>
      <c r="AD257" s="346"/>
      <c r="AE257" s="346"/>
      <c r="AF257" s="346"/>
      <c r="AG257" s="346"/>
      <c r="AH257" s="346"/>
      <c r="AI257" s="346"/>
      <c r="AJ257" s="346"/>
      <c r="AK257" s="346"/>
      <c r="AL257" s="346"/>
      <c r="AM257" s="346"/>
      <c r="AN257" s="346"/>
      <c r="AO257" s="346"/>
      <c r="AP257" s="346"/>
      <c r="AQ257" s="346"/>
      <c r="AR257" s="346"/>
      <c r="AS257" s="346"/>
    </row>
    <row r="258" spans="1:62">
      <c r="A258" s="346"/>
      <c r="B258" s="394" t="s">
        <v>249</v>
      </c>
      <c r="C258" s="395"/>
      <c r="D258" s="395"/>
      <c r="E258" s="395"/>
      <c r="F258" s="395"/>
      <c r="G258" s="395"/>
      <c r="H258" s="396"/>
      <c r="I258" s="388"/>
      <c r="J258" s="389"/>
      <c r="K258" s="389" t="s">
        <v>95</v>
      </c>
      <c r="L258" s="389"/>
      <c r="M258" s="389"/>
      <c r="N258" s="389" t="s">
        <v>233</v>
      </c>
      <c r="O258" s="389"/>
      <c r="P258" s="389"/>
      <c r="Q258" s="390" t="s">
        <v>211</v>
      </c>
      <c r="R258" s="346"/>
      <c r="S258" s="346"/>
      <c r="T258" s="346"/>
      <c r="U258" s="346"/>
      <c r="V258" s="346"/>
      <c r="W258" s="346"/>
      <c r="X258" s="346"/>
      <c r="Y258" s="346"/>
      <c r="Z258" s="346"/>
      <c r="AA258" s="346"/>
      <c r="AB258" s="346"/>
      <c r="AC258" s="346"/>
      <c r="AD258" s="346"/>
      <c r="AE258" s="346"/>
      <c r="AF258" s="346"/>
      <c r="AG258" s="346"/>
      <c r="AH258" s="346"/>
      <c r="AI258" s="346"/>
      <c r="AJ258" s="346"/>
      <c r="AK258" s="346"/>
      <c r="AL258" s="346"/>
      <c r="AM258" s="346"/>
      <c r="AN258" s="346"/>
      <c r="AO258" s="346"/>
      <c r="AP258" s="346"/>
      <c r="AQ258" s="346"/>
      <c r="AR258" s="346"/>
      <c r="AS258" s="346"/>
      <c r="AX258" s="88"/>
      <c r="AY258" s="88"/>
      <c r="AZ258" s="88"/>
      <c r="BA258" s="88"/>
      <c r="BB258" s="79"/>
      <c r="BC258" s="79"/>
      <c r="BD258" s="79"/>
      <c r="BE258" s="79"/>
      <c r="BF258" s="79"/>
      <c r="BG258" s="79"/>
      <c r="BH258" s="79"/>
      <c r="BI258" s="79"/>
      <c r="BJ258" s="79"/>
    </row>
    <row r="259" spans="1:62" ht="15.6" customHeight="1">
      <c r="A259" s="346"/>
      <c r="B259" s="452"/>
      <c r="C259" s="453"/>
      <c r="D259" s="453"/>
      <c r="E259" s="453"/>
      <c r="F259" s="453"/>
      <c r="G259" s="453"/>
      <c r="H259" s="454"/>
      <c r="I259" s="388"/>
      <c r="J259" s="389"/>
      <c r="K259" s="389"/>
      <c r="L259" s="389"/>
      <c r="M259" s="389"/>
      <c r="N259" s="389"/>
      <c r="O259" s="389"/>
      <c r="P259" s="389"/>
      <c r="Q259" s="390"/>
      <c r="R259" s="346"/>
      <c r="S259" s="346"/>
      <c r="T259" s="346"/>
      <c r="U259" s="346"/>
      <c r="V259" s="346"/>
      <c r="W259" s="346"/>
      <c r="X259" s="346"/>
      <c r="Y259" s="346"/>
      <c r="Z259" s="346"/>
      <c r="AA259" s="346"/>
      <c r="AB259" s="346"/>
      <c r="AC259" s="346"/>
      <c r="AD259" s="346"/>
      <c r="AE259" s="346"/>
      <c r="AF259" s="346"/>
      <c r="AG259" s="346"/>
      <c r="AH259" s="346"/>
      <c r="AI259" s="346"/>
      <c r="AJ259" s="346"/>
      <c r="AK259" s="346"/>
      <c r="AL259" s="346"/>
      <c r="AM259" s="346"/>
      <c r="AN259" s="346"/>
      <c r="AO259" s="346"/>
      <c r="AP259" s="346"/>
      <c r="AQ259" s="346"/>
      <c r="AR259" s="346"/>
      <c r="AS259" s="346"/>
    </row>
    <row r="260" spans="1:62" ht="15" customHeight="1">
      <c r="A260" s="346"/>
      <c r="B260" s="875" t="s">
        <v>245</v>
      </c>
      <c r="C260" s="876"/>
      <c r="D260" s="876"/>
      <c r="E260" s="876"/>
      <c r="F260" s="876"/>
      <c r="G260" s="876"/>
      <c r="H260" s="877"/>
      <c r="I260" s="391"/>
      <c r="J260" s="392"/>
      <c r="K260" s="392" t="s">
        <v>242</v>
      </c>
      <c r="L260" s="392"/>
      <c r="M260" s="392"/>
      <c r="N260" s="393"/>
      <c r="O260" s="391"/>
      <c r="P260" s="392"/>
      <c r="Q260" s="392" t="s">
        <v>243</v>
      </c>
      <c r="R260" s="392"/>
      <c r="S260" s="392"/>
      <c r="T260" s="392"/>
      <c r="U260" s="392" t="s">
        <v>266</v>
      </c>
      <c r="V260" s="392"/>
      <c r="W260" s="392"/>
      <c r="X260" s="392"/>
      <c r="Y260" s="392"/>
      <c r="Z260" s="392"/>
      <c r="AA260" s="392"/>
      <c r="AB260" s="392"/>
      <c r="AC260" s="392"/>
      <c r="AD260" s="392"/>
      <c r="AE260" s="392"/>
      <c r="AF260" s="392"/>
      <c r="AG260" s="392"/>
      <c r="AH260" s="392"/>
      <c r="AI260" s="391"/>
      <c r="AJ260" s="392"/>
      <c r="AK260" s="498" t="s">
        <v>244</v>
      </c>
      <c r="AL260" s="498"/>
      <c r="AM260" s="498"/>
      <c r="AN260" s="878"/>
      <c r="AO260" s="346"/>
      <c r="AP260" s="346"/>
      <c r="AQ260" s="346"/>
      <c r="AR260" s="346"/>
      <c r="AS260" s="346"/>
    </row>
    <row r="261" spans="1:62" ht="15" customHeight="1">
      <c r="A261" s="346"/>
      <c r="B261" s="879"/>
      <c r="C261" s="880"/>
      <c r="D261" s="880"/>
      <c r="E261" s="880"/>
      <c r="F261" s="880"/>
      <c r="G261" s="880"/>
      <c r="H261" s="881"/>
      <c r="I261" s="545"/>
      <c r="J261" s="546"/>
      <c r="K261" s="546"/>
      <c r="L261" s="546"/>
      <c r="M261" s="546"/>
      <c r="N261" s="547"/>
      <c r="O261" s="545"/>
      <c r="P261" s="546"/>
      <c r="Q261" s="546"/>
      <c r="R261" s="546"/>
      <c r="S261" s="546"/>
      <c r="T261" s="546"/>
      <c r="U261" s="546"/>
      <c r="V261" s="546"/>
      <c r="W261" s="546"/>
      <c r="X261" s="546"/>
      <c r="Y261" s="546"/>
      <c r="Z261" s="546"/>
      <c r="AA261" s="546"/>
      <c r="AB261" s="546"/>
      <c r="AC261" s="546"/>
      <c r="AD261" s="546"/>
      <c r="AE261" s="546"/>
      <c r="AF261" s="546"/>
      <c r="AG261" s="546"/>
      <c r="AH261" s="546"/>
      <c r="AI261" s="545"/>
      <c r="AJ261" s="546"/>
      <c r="AK261" s="500"/>
      <c r="AL261" s="500"/>
      <c r="AM261" s="500"/>
      <c r="AN261" s="882"/>
      <c r="AO261" s="346"/>
      <c r="AP261" s="346"/>
      <c r="AQ261" s="346"/>
      <c r="AR261" s="346"/>
      <c r="AS261" s="346"/>
    </row>
    <row r="262" spans="1:62" ht="15" customHeight="1">
      <c r="A262" s="346"/>
      <c r="B262" s="883"/>
      <c r="C262" s="884"/>
      <c r="D262" s="884"/>
      <c r="E262" s="884"/>
      <c r="F262" s="884"/>
      <c r="G262" s="884"/>
      <c r="H262" s="885"/>
      <c r="I262" s="459"/>
      <c r="J262" s="460"/>
      <c r="K262" s="460"/>
      <c r="L262" s="460"/>
      <c r="M262" s="460"/>
      <c r="N262" s="461"/>
      <c r="O262" s="459"/>
      <c r="P262" s="460"/>
      <c r="Q262" s="460"/>
      <c r="R262" s="460"/>
      <c r="S262" s="460"/>
      <c r="T262" s="460"/>
      <c r="U262" s="460"/>
      <c r="V262" s="460"/>
      <c r="W262" s="460"/>
      <c r="X262" s="460"/>
      <c r="Y262" s="460"/>
      <c r="Z262" s="460"/>
      <c r="AA262" s="460"/>
      <c r="AB262" s="460"/>
      <c r="AC262" s="460"/>
      <c r="AD262" s="460"/>
      <c r="AE262" s="460"/>
      <c r="AF262" s="460"/>
      <c r="AG262" s="460"/>
      <c r="AH262" s="460"/>
      <c r="AI262" s="459"/>
      <c r="AJ262" s="460"/>
      <c r="AK262" s="502"/>
      <c r="AL262" s="502"/>
      <c r="AM262" s="502"/>
      <c r="AN262" s="886"/>
      <c r="AO262" s="346"/>
      <c r="AP262" s="346"/>
      <c r="AQ262" s="346"/>
      <c r="AR262" s="346"/>
      <c r="AS262" s="346"/>
    </row>
    <row r="263" spans="1:62" ht="15" customHeight="1">
      <c r="A263" s="346"/>
      <c r="B263" s="875" t="s">
        <v>263</v>
      </c>
      <c r="C263" s="876"/>
      <c r="D263" s="876"/>
      <c r="E263" s="876"/>
      <c r="F263" s="876"/>
      <c r="G263" s="876"/>
      <c r="H263" s="877"/>
      <c r="I263" s="391"/>
      <c r="J263" s="392"/>
      <c r="K263" s="498" t="s">
        <v>264</v>
      </c>
      <c r="L263" s="498"/>
      <c r="M263" s="498"/>
      <c r="N263" s="498"/>
      <c r="O263" s="498"/>
      <c r="P263" s="878"/>
      <c r="Q263" s="391"/>
      <c r="R263" s="392"/>
      <c r="S263" s="498" t="s">
        <v>265</v>
      </c>
      <c r="T263" s="498"/>
      <c r="U263" s="498"/>
      <c r="V263" s="498"/>
      <c r="W263" s="498"/>
      <c r="X263" s="878"/>
      <c r="Y263" s="363"/>
      <c r="Z263" s="363"/>
      <c r="AA263" s="363"/>
      <c r="AB263" s="363"/>
      <c r="AC263" s="363"/>
      <c r="AD263" s="363"/>
      <c r="AE263" s="363"/>
      <c r="AF263" s="363"/>
      <c r="AG263" s="363"/>
      <c r="AH263" s="363"/>
      <c r="AI263" s="363"/>
      <c r="AJ263" s="363"/>
      <c r="AK263" s="365"/>
      <c r="AL263" s="365"/>
      <c r="AM263" s="365"/>
      <c r="AN263" s="365"/>
      <c r="AO263" s="346"/>
      <c r="AP263" s="346"/>
      <c r="AQ263" s="346"/>
      <c r="AR263" s="346"/>
      <c r="AS263" s="346"/>
    </row>
    <row r="264" spans="1:62" ht="15" customHeight="1">
      <c r="A264" s="346"/>
      <c r="B264" s="883"/>
      <c r="C264" s="884"/>
      <c r="D264" s="884"/>
      <c r="E264" s="884"/>
      <c r="F264" s="884"/>
      <c r="G264" s="884"/>
      <c r="H264" s="885"/>
      <c r="I264" s="459"/>
      <c r="J264" s="460"/>
      <c r="K264" s="502"/>
      <c r="L264" s="502"/>
      <c r="M264" s="502"/>
      <c r="N264" s="502"/>
      <c r="O264" s="502"/>
      <c r="P264" s="886"/>
      <c r="Q264" s="459"/>
      <c r="R264" s="460"/>
      <c r="S264" s="502"/>
      <c r="T264" s="502"/>
      <c r="U264" s="502"/>
      <c r="V264" s="502"/>
      <c r="W264" s="502"/>
      <c r="X264" s="886"/>
      <c r="Y264" s="363"/>
      <c r="Z264" s="363"/>
      <c r="AA264" s="363"/>
      <c r="AB264" s="363"/>
      <c r="AC264" s="363"/>
      <c r="AD264" s="363"/>
      <c r="AE264" s="363"/>
      <c r="AF264" s="363"/>
      <c r="AG264" s="363"/>
      <c r="AH264" s="363"/>
      <c r="AI264" s="363"/>
      <c r="AJ264" s="363"/>
      <c r="AK264" s="365"/>
      <c r="AL264" s="365"/>
      <c r="AM264" s="365"/>
      <c r="AN264" s="365"/>
      <c r="AO264" s="346"/>
      <c r="AP264" s="346"/>
      <c r="AQ264" s="346"/>
      <c r="AR264" s="346"/>
      <c r="AS264" s="346"/>
    </row>
    <row r="265" spans="1:62" ht="15" customHeight="1">
      <c r="A265" s="346"/>
      <c r="B265" s="442" t="s">
        <v>296</v>
      </c>
      <c r="C265" s="887"/>
      <c r="D265" s="887"/>
      <c r="E265" s="887"/>
      <c r="F265" s="887"/>
      <c r="G265" s="887"/>
      <c r="H265" s="888"/>
      <c r="I265" s="391"/>
      <c r="J265" s="392"/>
      <c r="K265" s="498" t="s">
        <v>297</v>
      </c>
      <c r="L265" s="498"/>
      <c r="M265" s="498"/>
      <c r="N265" s="498"/>
      <c r="O265" s="498"/>
      <c r="P265" s="878"/>
      <c r="Q265" s="391"/>
      <c r="R265" s="392"/>
      <c r="S265" s="498" t="s">
        <v>298</v>
      </c>
      <c r="T265" s="498"/>
      <c r="U265" s="498"/>
      <c r="V265" s="498"/>
      <c r="W265" s="498"/>
      <c r="X265" s="878"/>
      <c r="Y265" s="363"/>
      <c r="Z265" s="363"/>
      <c r="AA265" s="363"/>
      <c r="AB265" s="363"/>
      <c r="AC265" s="363"/>
      <c r="AD265" s="363"/>
      <c r="AE265" s="363"/>
      <c r="AF265" s="363"/>
      <c r="AG265" s="363"/>
      <c r="AH265" s="363"/>
      <c r="AI265" s="363"/>
      <c r="AJ265" s="363"/>
      <c r="AK265" s="365"/>
      <c r="AL265" s="365"/>
      <c r="AM265" s="365"/>
      <c r="AN265" s="365"/>
      <c r="AO265" s="346"/>
      <c r="AP265" s="346"/>
      <c r="AQ265" s="346"/>
      <c r="AR265" s="346"/>
      <c r="AS265" s="346"/>
    </row>
    <row r="266" spans="1:62" ht="15" customHeight="1">
      <c r="A266" s="346"/>
      <c r="B266" s="889"/>
      <c r="C266" s="890"/>
      <c r="D266" s="890"/>
      <c r="E266" s="890"/>
      <c r="F266" s="890"/>
      <c r="G266" s="890"/>
      <c r="H266" s="891"/>
      <c r="I266" s="459"/>
      <c r="J266" s="460"/>
      <c r="K266" s="502"/>
      <c r="L266" s="502"/>
      <c r="M266" s="502"/>
      <c r="N266" s="502"/>
      <c r="O266" s="502"/>
      <c r="P266" s="886"/>
      <c r="Q266" s="459"/>
      <c r="R266" s="460"/>
      <c r="S266" s="502"/>
      <c r="T266" s="502"/>
      <c r="U266" s="502"/>
      <c r="V266" s="502"/>
      <c r="W266" s="502"/>
      <c r="X266" s="886"/>
      <c r="Y266" s="363"/>
      <c r="Z266" s="363"/>
      <c r="AA266" s="363"/>
      <c r="AB266" s="363"/>
      <c r="AC266" s="363"/>
      <c r="AD266" s="363"/>
      <c r="AE266" s="363"/>
      <c r="AF266" s="363"/>
      <c r="AG266" s="363"/>
      <c r="AH266" s="363"/>
      <c r="AI266" s="363"/>
      <c r="AJ266" s="363"/>
      <c r="AK266" s="365"/>
      <c r="AL266" s="365"/>
      <c r="AM266" s="365"/>
      <c r="AN266" s="365"/>
      <c r="AO266" s="346"/>
      <c r="AP266" s="346"/>
      <c r="AQ266" s="346"/>
      <c r="AR266" s="346"/>
      <c r="AS266" s="346"/>
    </row>
    <row r="267" spans="1:62" ht="15" customHeight="1">
      <c r="A267" s="346"/>
      <c r="B267" s="442" t="s">
        <v>299</v>
      </c>
      <c r="C267" s="887"/>
      <c r="D267" s="887"/>
      <c r="E267" s="887"/>
      <c r="F267" s="887"/>
      <c r="G267" s="887"/>
      <c r="H267" s="888"/>
      <c r="I267" s="391"/>
      <c r="J267" s="392"/>
      <c r="K267" s="498" t="s">
        <v>300</v>
      </c>
      <c r="L267" s="498"/>
      <c r="M267" s="498"/>
      <c r="N267" s="498"/>
      <c r="O267" s="498"/>
      <c r="P267" s="878"/>
      <c r="Q267" s="391"/>
      <c r="R267" s="392"/>
      <c r="S267" s="498" t="s">
        <v>301</v>
      </c>
      <c r="T267" s="498"/>
      <c r="U267" s="498"/>
      <c r="V267" s="498"/>
      <c r="W267" s="498"/>
      <c r="X267" s="498"/>
      <c r="Y267" s="362"/>
      <c r="Z267" s="363"/>
      <c r="AA267" s="363"/>
      <c r="AB267" s="363"/>
      <c r="AC267" s="363"/>
      <c r="AD267" s="363"/>
      <c r="AE267" s="363"/>
      <c r="AF267" s="363"/>
      <c r="AG267" s="363"/>
      <c r="AH267" s="363"/>
      <c r="AI267" s="363"/>
      <c r="AJ267" s="363"/>
      <c r="AK267" s="365"/>
      <c r="AL267" s="365"/>
      <c r="AM267" s="365"/>
      <c r="AN267" s="365"/>
      <c r="AO267" s="346"/>
      <c r="AP267" s="346"/>
      <c r="AQ267" s="346"/>
      <c r="AR267" s="346"/>
      <c r="AS267" s="346"/>
    </row>
    <row r="268" spans="1:62" ht="15" customHeight="1">
      <c r="A268" s="346"/>
      <c r="B268" s="889"/>
      <c r="C268" s="890"/>
      <c r="D268" s="890"/>
      <c r="E268" s="890"/>
      <c r="F268" s="890"/>
      <c r="G268" s="890"/>
      <c r="H268" s="891"/>
      <c r="I268" s="459"/>
      <c r="J268" s="460"/>
      <c r="K268" s="502"/>
      <c r="L268" s="502"/>
      <c r="M268" s="502"/>
      <c r="N268" s="502"/>
      <c r="O268" s="502"/>
      <c r="P268" s="886"/>
      <c r="Q268" s="459"/>
      <c r="R268" s="460"/>
      <c r="S268" s="502"/>
      <c r="T268" s="502"/>
      <c r="U268" s="502"/>
      <c r="V268" s="502"/>
      <c r="W268" s="502"/>
      <c r="X268" s="502"/>
      <c r="Y268" s="364"/>
      <c r="Z268" s="363"/>
      <c r="AA268" s="363"/>
      <c r="AB268" s="363"/>
      <c r="AC268" s="363"/>
      <c r="AD268" s="363"/>
      <c r="AE268" s="363"/>
      <c r="AF268" s="363"/>
      <c r="AG268" s="363"/>
      <c r="AH268" s="363"/>
      <c r="AI268" s="363"/>
      <c r="AJ268" s="363"/>
      <c r="AK268" s="365"/>
      <c r="AL268" s="365"/>
      <c r="AM268" s="365"/>
      <c r="AN268" s="365"/>
      <c r="AO268" s="346"/>
      <c r="AP268" s="346"/>
      <c r="AQ268" s="346"/>
      <c r="AR268" s="346"/>
      <c r="AS268" s="346"/>
    </row>
    <row r="269" spans="1:62" ht="15" customHeight="1">
      <c r="A269" s="346"/>
      <c r="B269" s="442" t="s">
        <v>302</v>
      </c>
      <c r="C269" s="887"/>
      <c r="D269" s="887"/>
      <c r="E269" s="887"/>
      <c r="F269" s="887"/>
      <c r="G269" s="887"/>
      <c r="H269" s="888"/>
      <c r="I269" s="391"/>
      <c r="J269" s="392"/>
      <c r="K269" s="498" t="s">
        <v>246</v>
      </c>
      <c r="L269" s="498"/>
      <c r="M269" s="498"/>
      <c r="N269" s="498"/>
      <c r="O269" s="498"/>
      <c r="P269" s="878"/>
      <c r="Q269" s="391"/>
      <c r="R269" s="392"/>
      <c r="S269" s="498" t="s">
        <v>247</v>
      </c>
      <c r="T269" s="498"/>
      <c r="U269" s="498"/>
      <c r="V269" s="498"/>
      <c r="W269" s="498"/>
      <c r="X269" s="878"/>
      <c r="Y269" s="391"/>
      <c r="Z269" s="392"/>
      <c r="AA269" s="392" t="s">
        <v>248</v>
      </c>
      <c r="AB269" s="392"/>
      <c r="AC269" s="392"/>
      <c r="AD269" s="392"/>
      <c r="AE269" s="392"/>
      <c r="AF269" s="393"/>
      <c r="AG269" s="391"/>
      <c r="AH269" s="392"/>
      <c r="AI269" s="392" t="s">
        <v>257</v>
      </c>
      <c r="AJ269" s="392"/>
      <c r="AK269" s="392"/>
      <c r="AL269" s="392"/>
      <c r="AM269" s="392"/>
      <c r="AN269" s="393"/>
      <c r="AO269" s="346"/>
      <c r="AP269" s="346"/>
      <c r="AQ269" s="346"/>
      <c r="AR269" s="346"/>
      <c r="AS269" s="346"/>
    </row>
    <row r="270" spans="1:62">
      <c r="A270" s="346"/>
      <c r="B270" s="889"/>
      <c r="C270" s="890"/>
      <c r="D270" s="890"/>
      <c r="E270" s="890"/>
      <c r="F270" s="890"/>
      <c r="G270" s="890"/>
      <c r="H270" s="891"/>
      <c r="I270" s="459"/>
      <c r="J270" s="460"/>
      <c r="K270" s="502"/>
      <c r="L270" s="502"/>
      <c r="M270" s="502"/>
      <c r="N270" s="502"/>
      <c r="O270" s="502"/>
      <c r="P270" s="886"/>
      <c r="Q270" s="459"/>
      <c r="R270" s="460"/>
      <c r="S270" s="502"/>
      <c r="T270" s="502"/>
      <c r="U270" s="502"/>
      <c r="V270" s="502"/>
      <c r="W270" s="502"/>
      <c r="X270" s="886"/>
      <c r="Y270" s="459"/>
      <c r="Z270" s="460"/>
      <c r="AA270" s="460"/>
      <c r="AB270" s="460"/>
      <c r="AC270" s="460"/>
      <c r="AD270" s="460"/>
      <c r="AE270" s="460"/>
      <c r="AF270" s="461"/>
      <c r="AG270" s="459"/>
      <c r="AH270" s="460"/>
      <c r="AI270" s="460"/>
      <c r="AJ270" s="460"/>
      <c r="AK270" s="460"/>
      <c r="AL270" s="460"/>
      <c r="AM270" s="460"/>
      <c r="AN270" s="461"/>
      <c r="AO270" s="346"/>
      <c r="AP270" s="346"/>
      <c r="AQ270" s="346"/>
      <c r="AR270" s="346"/>
      <c r="AS270" s="346"/>
    </row>
    <row r="271" spans="1:62">
      <c r="A271" s="346"/>
      <c r="B271" s="442" t="s">
        <v>267</v>
      </c>
      <c r="C271" s="887"/>
      <c r="D271" s="887"/>
      <c r="E271" s="887"/>
      <c r="F271" s="887"/>
      <c r="G271" s="887"/>
      <c r="H271" s="888"/>
      <c r="I271" s="391"/>
      <c r="J271" s="392"/>
      <c r="K271" s="392"/>
      <c r="L271" s="392"/>
      <c r="M271" s="392"/>
      <c r="N271" s="392"/>
      <c r="O271" s="392"/>
      <c r="P271" s="392"/>
      <c r="Q271" s="392"/>
      <c r="R271" s="392"/>
      <c r="S271" s="392"/>
      <c r="T271" s="392"/>
      <c r="U271" s="392"/>
      <c r="V271" s="392"/>
      <c r="W271" s="392"/>
      <c r="X271" s="392"/>
      <c r="Y271" s="392"/>
      <c r="Z271" s="392"/>
      <c r="AA271" s="392"/>
      <c r="AB271" s="392"/>
      <c r="AC271" s="392"/>
      <c r="AD271" s="392"/>
      <c r="AE271" s="392"/>
      <c r="AF271" s="392"/>
      <c r="AG271" s="392"/>
      <c r="AH271" s="392"/>
      <c r="AI271" s="392"/>
      <c r="AJ271" s="392"/>
      <c r="AK271" s="392"/>
      <c r="AL271" s="392"/>
      <c r="AM271" s="392"/>
      <c r="AN271" s="393"/>
      <c r="AO271" s="346"/>
      <c r="AP271" s="346"/>
      <c r="AQ271" s="346"/>
      <c r="AR271" s="346"/>
      <c r="AS271" s="346"/>
    </row>
    <row r="272" spans="1:62">
      <c r="A272" s="346"/>
      <c r="B272" s="889"/>
      <c r="C272" s="890"/>
      <c r="D272" s="890"/>
      <c r="E272" s="890"/>
      <c r="F272" s="890"/>
      <c r="G272" s="890"/>
      <c r="H272" s="891"/>
      <c r="I272" s="459"/>
      <c r="J272" s="460"/>
      <c r="K272" s="460"/>
      <c r="L272" s="460"/>
      <c r="M272" s="460"/>
      <c r="N272" s="460"/>
      <c r="O272" s="460"/>
      <c r="P272" s="460"/>
      <c r="Q272" s="460"/>
      <c r="R272" s="460"/>
      <c r="S272" s="460"/>
      <c r="T272" s="460"/>
      <c r="U272" s="460"/>
      <c r="V272" s="460"/>
      <c r="W272" s="460"/>
      <c r="X272" s="460"/>
      <c r="Y272" s="460"/>
      <c r="Z272" s="460"/>
      <c r="AA272" s="460"/>
      <c r="AB272" s="460"/>
      <c r="AC272" s="460"/>
      <c r="AD272" s="460"/>
      <c r="AE272" s="460"/>
      <c r="AF272" s="460"/>
      <c r="AG272" s="460"/>
      <c r="AH272" s="460"/>
      <c r="AI272" s="460"/>
      <c r="AJ272" s="460"/>
      <c r="AK272" s="460"/>
      <c r="AL272" s="460"/>
      <c r="AM272" s="460"/>
      <c r="AN272" s="461"/>
      <c r="AO272" s="346"/>
      <c r="AP272" s="346"/>
      <c r="AQ272" s="346"/>
      <c r="AR272" s="346"/>
      <c r="AS272" s="346"/>
    </row>
    <row r="273" spans="1:45">
      <c r="A273" s="346"/>
      <c r="B273" s="892"/>
      <c r="C273" s="892"/>
      <c r="D273" s="892"/>
      <c r="E273" s="892"/>
      <c r="F273" s="892"/>
      <c r="G273" s="892"/>
      <c r="H273" s="892"/>
      <c r="I273" s="363"/>
      <c r="J273" s="363"/>
      <c r="K273" s="365"/>
      <c r="L273" s="365"/>
      <c r="M273" s="365"/>
      <c r="N273" s="365"/>
      <c r="O273" s="365"/>
      <c r="P273" s="365"/>
      <c r="Q273" s="363"/>
      <c r="R273" s="363"/>
      <c r="S273" s="365"/>
      <c r="T273" s="365"/>
      <c r="U273" s="365"/>
      <c r="V273" s="365"/>
      <c r="W273" s="365"/>
      <c r="X273" s="365"/>
      <c r="Y273" s="363"/>
      <c r="Z273" s="363"/>
      <c r="AA273" s="363"/>
      <c r="AB273" s="363"/>
      <c r="AC273" s="363"/>
      <c r="AD273" s="363"/>
      <c r="AE273" s="363"/>
      <c r="AF273" s="363"/>
      <c r="AG273" s="363"/>
      <c r="AH273" s="363"/>
      <c r="AI273" s="363"/>
      <c r="AJ273" s="363"/>
      <c r="AK273" s="363"/>
      <c r="AL273" s="363"/>
      <c r="AM273" s="363"/>
      <c r="AN273" s="363"/>
      <c r="AO273" s="346"/>
      <c r="AP273" s="346"/>
      <c r="AQ273" s="346"/>
      <c r="AR273" s="346"/>
      <c r="AS273" s="346"/>
    </row>
    <row r="274" spans="1:45" ht="15" customHeight="1">
      <c r="A274" s="346"/>
      <c r="B274" s="346" t="s">
        <v>850</v>
      </c>
      <c r="C274" s="346"/>
      <c r="D274" s="346"/>
      <c r="E274" s="346"/>
      <c r="F274" s="346"/>
      <c r="G274" s="346"/>
      <c r="H274" s="346"/>
      <c r="I274" s="346"/>
      <c r="J274" s="346"/>
      <c r="K274" s="346"/>
      <c r="L274" s="346"/>
      <c r="M274" s="346"/>
      <c r="N274" s="346"/>
      <c r="O274" s="346"/>
      <c r="P274" s="346"/>
      <c r="Q274" s="346"/>
      <c r="R274" s="346"/>
      <c r="S274" s="346"/>
      <c r="T274" s="346"/>
      <c r="U274" s="346"/>
      <c r="V274" s="346"/>
      <c r="W274" s="346"/>
      <c r="X274" s="346"/>
      <c r="Y274" s="346"/>
      <c r="Z274" s="346"/>
      <c r="AA274" s="346"/>
      <c r="AB274" s="346"/>
      <c r="AC274" s="346"/>
      <c r="AD274" s="346"/>
      <c r="AE274" s="346"/>
      <c r="AF274" s="346"/>
      <c r="AG274" s="346"/>
      <c r="AH274" s="346"/>
      <c r="AI274" s="346"/>
      <c r="AJ274" s="346"/>
      <c r="AK274" s="346"/>
      <c r="AL274" s="346"/>
      <c r="AM274" s="346"/>
      <c r="AN274" s="346"/>
      <c r="AO274" s="346"/>
      <c r="AP274" s="346"/>
      <c r="AQ274" s="346"/>
      <c r="AR274" s="346"/>
      <c r="AS274" s="346"/>
    </row>
    <row r="275" spans="1:45" ht="15" customHeight="1">
      <c r="A275" s="346"/>
      <c r="B275" s="893" t="s">
        <v>256</v>
      </c>
      <c r="C275" s="894"/>
      <c r="D275" s="894"/>
      <c r="E275" s="894"/>
      <c r="F275" s="894"/>
      <c r="G275" s="894"/>
      <c r="H275" s="895"/>
      <c r="I275" s="896" t="s">
        <v>253</v>
      </c>
      <c r="J275" s="897"/>
      <c r="K275" s="897"/>
      <c r="L275" s="392"/>
      <c r="M275" s="392"/>
      <c r="N275" s="897" t="s">
        <v>254</v>
      </c>
      <c r="O275" s="897"/>
      <c r="P275" s="897"/>
      <c r="Q275" s="893" t="s">
        <v>255</v>
      </c>
      <c r="R275" s="894"/>
      <c r="S275" s="894"/>
      <c r="T275" s="894"/>
      <c r="U275" s="894"/>
      <c r="V275" s="894"/>
      <c r="W275" s="894"/>
      <c r="X275" s="895"/>
      <c r="Y275" s="391"/>
      <c r="Z275" s="392"/>
      <c r="AA275" s="498" t="s">
        <v>251</v>
      </c>
      <c r="AB275" s="498"/>
      <c r="AC275" s="498"/>
      <c r="AD275" s="498"/>
      <c r="AE275" s="498"/>
      <c r="AF275" s="878"/>
      <c r="AG275" s="391"/>
      <c r="AH275" s="392"/>
      <c r="AI275" s="498" t="s">
        <v>252</v>
      </c>
      <c r="AJ275" s="498"/>
      <c r="AK275" s="498"/>
      <c r="AL275" s="498"/>
      <c r="AM275" s="498"/>
      <c r="AN275" s="878"/>
      <c r="AO275" s="346"/>
      <c r="AP275" s="346"/>
      <c r="AQ275" s="346"/>
      <c r="AR275" s="346"/>
      <c r="AS275" s="346"/>
    </row>
    <row r="276" spans="1:45" ht="15" customHeight="1">
      <c r="A276" s="346"/>
      <c r="B276" s="898"/>
      <c r="C276" s="899"/>
      <c r="D276" s="899"/>
      <c r="E276" s="899"/>
      <c r="F276" s="899"/>
      <c r="G276" s="899"/>
      <c r="H276" s="900"/>
      <c r="I276" s="901"/>
      <c r="J276" s="902"/>
      <c r="K276" s="902"/>
      <c r="L276" s="460"/>
      <c r="M276" s="460"/>
      <c r="N276" s="902"/>
      <c r="O276" s="902"/>
      <c r="P276" s="902"/>
      <c r="Q276" s="898"/>
      <c r="R276" s="899"/>
      <c r="S276" s="899"/>
      <c r="T276" s="899"/>
      <c r="U276" s="899"/>
      <c r="V276" s="899"/>
      <c r="W276" s="899"/>
      <c r="X276" s="900"/>
      <c r="Y276" s="459"/>
      <c r="Z276" s="460"/>
      <c r="AA276" s="502"/>
      <c r="AB276" s="502"/>
      <c r="AC276" s="502"/>
      <c r="AD276" s="502"/>
      <c r="AE276" s="502"/>
      <c r="AF276" s="886"/>
      <c r="AG276" s="459"/>
      <c r="AH276" s="460"/>
      <c r="AI276" s="502"/>
      <c r="AJ276" s="502"/>
      <c r="AK276" s="502"/>
      <c r="AL276" s="502"/>
      <c r="AM276" s="502"/>
      <c r="AN276" s="886"/>
      <c r="AO276" s="346"/>
      <c r="AP276" s="346"/>
      <c r="AQ276" s="346"/>
      <c r="AR276" s="346"/>
      <c r="AS276" s="346"/>
    </row>
    <row r="277" spans="1:45" ht="15" customHeight="1">
      <c r="A277" s="346"/>
      <c r="B277" s="346"/>
      <c r="C277" s="346"/>
      <c r="D277" s="346"/>
      <c r="E277" s="346"/>
      <c r="F277" s="346"/>
      <c r="G277" s="346"/>
      <c r="H277" s="346"/>
      <c r="I277" s="346"/>
      <c r="J277" s="346"/>
      <c r="K277" s="346"/>
      <c r="L277" s="346"/>
      <c r="M277" s="346"/>
      <c r="N277" s="346"/>
      <c r="O277" s="346"/>
      <c r="P277" s="346"/>
      <c r="Q277" s="346"/>
      <c r="R277" s="346"/>
      <c r="S277" s="346"/>
      <c r="T277" s="346"/>
      <c r="U277" s="346"/>
      <c r="V277" s="346"/>
      <c r="W277" s="346"/>
      <c r="X277" s="346"/>
      <c r="Y277" s="346"/>
      <c r="Z277" s="346"/>
      <c r="AA277" s="346"/>
      <c r="AB277" s="346"/>
      <c r="AC277" s="346"/>
      <c r="AD277" s="346"/>
      <c r="AE277" s="346"/>
      <c r="AF277" s="346"/>
      <c r="AG277" s="346"/>
      <c r="AH277" s="346"/>
      <c r="AI277" s="346"/>
      <c r="AJ277" s="346"/>
      <c r="AK277" s="346"/>
      <c r="AL277" s="346"/>
      <c r="AM277" s="346"/>
      <c r="AN277" s="346"/>
      <c r="AO277" s="346"/>
      <c r="AP277" s="346"/>
      <c r="AQ277" s="346"/>
      <c r="AR277" s="346"/>
      <c r="AS277" s="346"/>
    </row>
    <row r="278" spans="1:45" ht="15" customHeight="1">
      <c r="A278" s="346"/>
      <c r="B278" s="346"/>
      <c r="C278" s="346"/>
      <c r="D278" s="346"/>
      <c r="E278" s="346"/>
      <c r="F278" s="346"/>
      <c r="G278" s="346"/>
      <c r="H278" s="346"/>
      <c r="I278" s="346"/>
      <c r="J278" s="346"/>
      <c r="K278" s="346"/>
      <c r="L278" s="346"/>
      <c r="M278" s="346"/>
      <c r="N278" s="346"/>
      <c r="O278" s="346"/>
      <c r="P278" s="346"/>
      <c r="Q278" s="346"/>
      <c r="R278" s="346"/>
      <c r="S278" s="346"/>
      <c r="T278" s="346"/>
      <c r="U278" s="346"/>
      <c r="V278" s="346"/>
      <c r="W278" s="346"/>
      <c r="X278" s="346"/>
      <c r="Y278" s="346"/>
      <c r="Z278" s="346"/>
      <c r="AA278" s="346"/>
      <c r="AB278" s="346"/>
      <c r="AC278" s="346"/>
      <c r="AD278" s="346"/>
      <c r="AE278" s="346"/>
      <c r="AF278" s="346"/>
      <c r="AG278" s="346"/>
      <c r="AH278" s="346"/>
      <c r="AI278" s="346"/>
      <c r="AJ278" s="346"/>
      <c r="AK278" s="346"/>
      <c r="AL278" s="346"/>
      <c r="AM278" s="346"/>
      <c r="AN278" s="346"/>
      <c r="AO278" s="346"/>
      <c r="AP278" s="346"/>
      <c r="AQ278" s="346"/>
      <c r="AR278" s="346"/>
      <c r="AS278" s="346"/>
    </row>
    <row r="279" spans="1:45" ht="12.95" customHeight="1">
      <c r="A279" s="346"/>
      <c r="B279" s="903" t="s">
        <v>306</v>
      </c>
      <c r="C279" s="903"/>
      <c r="D279" s="903"/>
      <c r="E279" s="903"/>
      <c r="F279" s="903"/>
      <c r="G279" s="903"/>
      <c r="H279" s="903"/>
      <c r="I279" s="903"/>
      <c r="J279" s="903"/>
      <c r="K279" s="903"/>
      <c r="L279" s="903"/>
      <c r="M279" s="903"/>
      <c r="N279" s="903"/>
      <c r="O279" s="903"/>
      <c r="P279" s="903"/>
      <c r="Q279" s="903"/>
      <c r="R279" s="903"/>
      <c r="S279" s="903"/>
      <c r="T279" s="903"/>
      <c r="U279" s="903"/>
      <c r="V279" s="903"/>
      <c r="W279" s="903"/>
      <c r="X279" s="903"/>
      <c r="Y279" s="903"/>
      <c r="Z279" s="903"/>
      <c r="AA279" s="903"/>
      <c r="AB279" s="903"/>
      <c r="AC279" s="903"/>
      <c r="AD279" s="903"/>
      <c r="AE279" s="903"/>
      <c r="AF279" s="903"/>
      <c r="AG279" s="903"/>
      <c r="AH279" s="903"/>
      <c r="AI279" s="903"/>
      <c r="AJ279" s="903"/>
      <c r="AK279" s="903"/>
      <c r="AL279" s="903"/>
      <c r="AM279" s="903"/>
      <c r="AN279" s="903"/>
      <c r="AO279" s="903"/>
      <c r="AP279" s="346"/>
      <c r="AQ279" s="346"/>
      <c r="AR279" s="346"/>
      <c r="AS279" s="346"/>
    </row>
    <row r="280" spans="1:45">
      <c r="A280" s="346"/>
      <c r="B280" s="903"/>
      <c r="C280" s="903"/>
      <c r="D280" s="903"/>
      <c r="E280" s="903"/>
      <c r="F280" s="903"/>
      <c r="G280" s="903"/>
      <c r="H280" s="903"/>
      <c r="I280" s="903"/>
      <c r="J280" s="903"/>
      <c r="K280" s="903"/>
      <c r="L280" s="903"/>
      <c r="M280" s="903"/>
      <c r="N280" s="903"/>
      <c r="O280" s="903"/>
      <c r="P280" s="903"/>
      <c r="Q280" s="903"/>
      <c r="R280" s="903"/>
      <c r="S280" s="903"/>
      <c r="T280" s="903"/>
      <c r="U280" s="903"/>
      <c r="V280" s="903"/>
      <c r="W280" s="903"/>
      <c r="X280" s="903"/>
      <c r="Y280" s="903"/>
      <c r="Z280" s="903"/>
      <c r="AA280" s="903"/>
      <c r="AB280" s="903"/>
      <c r="AC280" s="903"/>
      <c r="AD280" s="903"/>
      <c r="AE280" s="903"/>
      <c r="AF280" s="903"/>
      <c r="AG280" s="903"/>
      <c r="AH280" s="903"/>
      <c r="AI280" s="903"/>
      <c r="AJ280" s="903"/>
      <c r="AK280" s="903"/>
      <c r="AL280" s="903"/>
      <c r="AM280" s="903"/>
      <c r="AN280" s="903"/>
      <c r="AO280" s="903"/>
      <c r="AP280" s="346"/>
      <c r="AQ280" s="346"/>
      <c r="AR280" s="346"/>
      <c r="AS280" s="346"/>
    </row>
    <row r="281" spans="1:45">
      <c r="A281" s="346"/>
      <c r="B281" s="903"/>
      <c r="C281" s="903"/>
      <c r="D281" s="903"/>
      <c r="E281" s="903"/>
      <c r="F281" s="903"/>
      <c r="G281" s="903"/>
      <c r="H281" s="903"/>
      <c r="I281" s="903"/>
      <c r="J281" s="903"/>
      <c r="K281" s="903"/>
      <c r="L281" s="903"/>
      <c r="M281" s="903"/>
      <c r="N281" s="903"/>
      <c r="O281" s="903"/>
      <c r="P281" s="903"/>
      <c r="Q281" s="903"/>
      <c r="R281" s="903"/>
      <c r="S281" s="903"/>
      <c r="T281" s="903"/>
      <c r="U281" s="903"/>
      <c r="V281" s="903"/>
      <c r="W281" s="903"/>
      <c r="X281" s="903"/>
      <c r="Y281" s="903"/>
      <c r="Z281" s="903"/>
      <c r="AA281" s="903"/>
      <c r="AB281" s="903"/>
      <c r="AC281" s="903"/>
      <c r="AD281" s="903"/>
      <c r="AE281" s="903"/>
      <c r="AF281" s="903"/>
      <c r="AG281" s="903"/>
      <c r="AH281" s="903"/>
      <c r="AI281" s="903"/>
      <c r="AJ281" s="903"/>
      <c r="AK281" s="903"/>
      <c r="AL281" s="903"/>
      <c r="AM281" s="903"/>
      <c r="AN281" s="903"/>
      <c r="AO281" s="903"/>
      <c r="AP281" s="346"/>
      <c r="AQ281" s="346"/>
      <c r="AR281" s="346"/>
      <c r="AS281" s="346"/>
    </row>
    <row r="282" spans="1:45">
      <c r="A282" s="346"/>
      <c r="B282" s="903"/>
      <c r="C282" s="903"/>
      <c r="D282" s="903"/>
      <c r="E282" s="903"/>
      <c r="F282" s="903"/>
      <c r="G282" s="903"/>
      <c r="H282" s="903"/>
      <c r="I282" s="903"/>
      <c r="J282" s="903"/>
      <c r="K282" s="903"/>
      <c r="L282" s="903"/>
      <c r="M282" s="903"/>
      <c r="N282" s="903"/>
      <c r="O282" s="903"/>
      <c r="P282" s="903"/>
      <c r="Q282" s="903"/>
      <c r="R282" s="903"/>
      <c r="S282" s="903"/>
      <c r="T282" s="903"/>
      <c r="U282" s="903"/>
      <c r="V282" s="903"/>
      <c r="W282" s="903"/>
      <c r="X282" s="903"/>
      <c r="Y282" s="903"/>
      <c r="Z282" s="903"/>
      <c r="AA282" s="903"/>
      <c r="AB282" s="903"/>
      <c r="AC282" s="903"/>
      <c r="AD282" s="903"/>
      <c r="AE282" s="903"/>
      <c r="AF282" s="903"/>
      <c r="AG282" s="903"/>
      <c r="AH282" s="903"/>
      <c r="AI282" s="903"/>
      <c r="AJ282" s="903"/>
      <c r="AK282" s="903"/>
      <c r="AL282" s="903"/>
      <c r="AM282" s="903"/>
      <c r="AN282" s="903"/>
      <c r="AO282" s="903"/>
      <c r="AP282" s="346"/>
      <c r="AQ282" s="346"/>
      <c r="AR282" s="346"/>
      <c r="AS282" s="346"/>
    </row>
    <row r="283" spans="1:45">
      <c r="A283" s="346"/>
      <c r="B283" s="903"/>
      <c r="C283" s="903"/>
      <c r="D283" s="903"/>
      <c r="E283" s="903"/>
      <c r="F283" s="903"/>
      <c r="G283" s="903"/>
      <c r="H283" s="903"/>
      <c r="I283" s="903"/>
      <c r="J283" s="903"/>
      <c r="K283" s="903"/>
      <c r="L283" s="903"/>
      <c r="M283" s="903"/>
      <c r="N283" s="903"/>
      <c r="O283" s="903"/>
      <c r="P283" s="903"/>
      <c r="Q283" s="903"/>
      <c r="R283" s="903"/>
      <c r="S283" s="903"/>
      <c r="T283" s="903"/>
      <c r="U283" s="903"/>
      <c r="V283" s="903"/>
      <c r="W283" s="903"/>
      <c r="X283" s="903"/>
      <c r="Y283" s="903"/>
      <c r="Z283" s="903"/>
      <c r="AA283" s="903"/>
      <c r="AB283" s="903"/>
      <c r="AC283" s="903"/>
      <c r="AD283" s="903"/>
      <c r="AE283" s="903"/>
      <c r="AF283" s="903"/>
      <c r="AG283" s="903"/>
      <c r="AH283" s="903"/>
      <c r="AI283" s="903"/>
      <c r="AJ283" s="903"/>
      <c r="AK283" s="903"/>
      <c r="AL283" s="903"/>
      <c r="AM283" s="903"/>
      <c r="AN283" s="903"/>
      <c r="AO283" s="903"/>
      <c r="AP283" s="346"/>
      <c r="AQ283" s="346"/>
      <c r="AR283" s="346"/>
      <c r="AS283" s="346"/>
    </row>
  </sheetData>
  <mergeCells count="932">
    <mergeCell ref="Y275:Z276"/>
    <mergeCell ref="AA275:AF276"/>
    <mergeCell ref="AG275:AH276"/>
    <mergeCell ref="AI275:AN276"/>
    <mergeCell ref="B279:AO283"/>
    <mergeCell ref="AA269:AF270"/>
    <mergeCell ref="AG269:AH270"/>
    <mergeCell ref="AI269:AN270"/>
    <mergeCell ref="B271:H272"/>
    <mergeCell ref="I271:AN272"/>
    <mergeCell ref="B275:H276"/>
    <mergeCell ref="I275:K276"/>
    <mergeCell ref="L275:M276"/>
    <mergeCell ref="N275:P276"/>
    <mergeCell ref="Q275:X276"/>
    <mergeCell ref="B269:H270"/>
    <mergeCell ref="I269:J270"/>
    <mergeCell ref="K269:P270"/>
    <mergeCell ref="Q269:R270"/>
    <mergeCell ref="S269:X270"/>
    <mergeCell ref="Y269:Z270"/>
    <mergeCell ref="B265:H266"/>
    <mergeCell ref="I265:J266"/>
    <mergeCell ref="K265:P266"/>
    <mergeCell ref="Q265:R266"/>
    <mergeCell ref="S265:X266"/>
    <mergeCell ref="B267:H268"/>
    <mergeCell ref="I267:J268"/>
    <mergeCell ref="K267:P268"/>
    <mergeCell ref="Q267:R268"/>
    <mergeCell ref="S267:X268"/>
    <mergeCell ref="AI260:AJ262"/>
    <mergeCell ref="AK260:AN262"/>
    <mergeCell ref="B263:H264"/>
    <mergeCell ref="I263:J264"/>
    <mergeCell ref="K263:P264"/>
    <mergeCell ref="Q263:R264"/>
    <mergeCell ref="S263:X264"/>
    <mergeCell ref="B260:H262"/>
    <mergeCell ref="I260:J262"/>
    <mergeCell ref="K260:N262"/>
    <mergeCell ref="O260:P262"/>
    <mergeCell ref="Q260:T262"/>
    <mergeCell ref="U260:AH262"/>
    <mergeCell ref="B253:AO253"/>
    <mergeCell ref="B254:AO254"/>
    <mergeCell ref="B258:H259"/>
    <mergeCell ref="I258:J259"/>
    <mergeCell ref="K258:K259"/>
    <mergeCell ref="L258:M259"/>
    <mergeCell ref="N258:N259"/>
    <mergeCell ref="O258:P259"/>
    <mergeCell ref="Q258:Q259"/>
    <mergeCell ref="B250:H250"/>
    <mergeCell ref="I250:R250"/>
    <mergeCell ref="S250:AI250"/>
    <mergeCell ref="AJ250:AL250"/>
    <mergeCell ref="AM250:AO250"/>
    <mergeCell ref="B251:H251"/>
    <mergeCell ref="I251:R251"/>
    <mergeCell ref="S251:AI251"/>
    <mergeCell ref="AJ251:AL251"/>
    <mergeCell ref="AM251:AO251"/>
    <mergeCell ref="B248:H248"/>
    <mergeCell ref="I248:R248"/>
    <mergeCell ref="S248:AI248"/>
    <mergeCell ref="AJ248:AL248"/>
    <mergeCell ref="AM248:AO248"/>
    <mergeCell ref="B249:H249"/>
    <mergeCell ref="I249:R249"/>
    <mergeCell ref="S249:AI249"/>
    <mergeCell ref="AJ249:AL249"/>
    <mergeCell ref="AM249:AO249"/>
    <mergeCell ref="B245:H245"/>
    <mergeCell ref="I245:K245"/>
    <mergeCell ref="L245:R245"/>
    <mergeCell ref="S245:X245"/>
    <mergeCell ref="Y245:AO245"/>
    <mergeCell ref="B247:AO247"/>
    <mergeCell ref="B243:H243"/>
    <mergeCell ref="I243:K243"/>
    <mergeCell ref="L243:R243"/>
    <mergeCell ref="S243:X243"/>
    <mergeCell ref="Y243:AO243"/>
    <mergeCell ref="B244:H244"/>
    <mergeCell ref="I244:K244"/>
    <mergeCell ref="L244:R244"/>
    <mergeCell ref="S244:X244"/>
    <mergeCell ref="Y244:AO244"/>
    <mergeCell ref="B241:H241"/>
    <mergeCell ref="I241:K241"/>
    <mergeCell ref="L241:R241"/>
    <mergeCell ref="S241:X241"/>
    <mergeCell ref="Y241:AO241"/>
    <mergeCell ref="B242:H242"/>
    <mergeCell ref="I242:K242"/>
    <mergeCell ref="L242:R242"/>
    <mergeCell ref="S242:X242"/>
    <mergeCell ref="Y242:AO242"/>
    <mergeCell ref="B233:AO233"/>
    <mergeCell ref="B234:AO234"/>
    <mergeCell ref="B235:AO235"/>
    <mergeCell ref="B236:AO236"/>
    <mergeCell ref="B240:AO240"/>
    <mergeCell ref="B227:AO227"/>
    <mergeCell ref="B228:H228"/>
    <mergeCell ref="I228:AO228"/>
    <mergeCell ref="B229:H229"/>
    <mergeCell ref="I229:AO229"/>
    <mergeCell ref="B230:AO230"/>
    <mergeCell ref="B226:H226"/>
    <mergeCell ref="I226:AO226"/>
    <mergeCell ref="B219:F220"/>
    <mergeCell ref="G219:H219"/>
    <mergeCell ref="I219:O219"/>
    <mergeCell ref="P219:AO220"/>
    <mergeCell ref="G220:H220"/>
    <mergeCell ref="I220:O220"/>
    <mergeCell ref="B231:AO232"/>
    <mergeCell ref="B213:F214"/>
    <mergeCell ref="G213:H213"/>
    <mergeCell ref="I213:O213"/>
    <mergeCell ref="P213:AO214"/>
    <mergeCell ref="G214:H214"/>
    <mergeCell ref="I214:O214"/>
    <mergeCell ref="B224:AO224"/>
    <mergeCell ref="B225:H225"/>
    <mergeCell ref="I225:AC225"/>
    <mergeCell ref="AD225:AI225"/>
    <mergeCell ref="AJ225:AO225"/>
    <mergeCell ref="B217:F218"/>
    <mergeCell ref="G217:H217"/>
    <mergeCell ref="I217:O217"/>
    <mergeCell ref="P217:AO218"/>
    <mergeCell ref="G218:H218"/>
    <mergeCell ref="I218:O218"/>
    <mergeCell ref="B215:F216"/>
    <mergeCell ref="G215:H215"/>
    <mergeCell ref="I215:O215"/>
    <mergeCell ref="P215:AO216"/>
    <mergeCell ref="G216:H216"/>
    <mergeCell ref="I216:O216"/>
    <mergeCell ref="B211:F212"/>
    <mergeCell ref="G211:H211"/>
    <mergeCell ref="I211:O211"/>
    <mergeCell ref="P211:AO212"/>
    <mergeCell ref="G212:H212"/>
    <mergeCell ref="I212:O212"/>
    <mergeCell ref="B207:F208"/>
    <mergeCell ref="G207:H207"/>
    <mergeCell ref="I207:O207"/>
    <mergeCell ref="P207:AO208"/>
    <mergeCell ref="G208:H208"/>
    <mergeCell ref="I208:O208"/>
    <mergeCell ref="B209:F210"/>
    <mergeCell ref="G209:H209"/>
    <mergeCell ref="I209:O209"/>
    <mergeCell ref="P209:AO210"/>
    <mergeCell ref="G210:H210"/>
    <mergeCell ref="I210:O210"/>
    <mergeCell ref="B203:F204"/>
    <mergeCell ref="G203:H203"/>
    <mergeCell ref="I203:O203"/>
    <mergeCell ref="P203:AO204"/>
    <mergeCell ref="G204:H204"/>
    <mergeCell ref="I204:O204"/>
    <mergeCell ref="B205:F206"/>
    <mergeCell ref="G205:H205"/>
    <mergeCell ref="I205:O205"/>
    <mergeCell ref="P205:AO206"/>
    <mergeCell ref="G206:H206"/>
    <mergeCell ref="I206:O206"/>
    <mergeCell ref="B200:F200"/>
    <mergeCell ref="G200:O200"/>
    <mergeCell ref="P200:AO200"/>
    <mergeCell ref="B201:F202"/>
    <mergeCell ref="G201:H201"/>
    <mergeCell ref="I201:O201"/>
    <mergeCell ref="P201:AO202"/>
    <mergeCell ref="G202:H202"/>
    <mergeCell ref="I202:O202"/>
    <mergeCell ref="R195:S196"/>
    <mergeCell ref="T195:Y196"/>
    <mergeCell ref="Z195:AA196"/>
    <mergeCell ref="B191:I192"/>
    <mergeCell ref="J191:AO192"/>
    <mergeCell ref="B195:C196"/>
    <mergeCell ref="D195:I196"/>
    <mergeCell ref="J195:K196"/>
    <mergeCell ref="L195:Q196"/>
    <mergeCell ref="AO189:AO190"/>
    <mergeCell ref="AC189:AD190"/>
    <mergeCell ref="AE189:AF190"/>
    <mergeCell ref="AG189:AH190"/>
    <mergeCell ref="AM189:AN190"/>
    <mergeCell ref="AI189:AJ190"/>
    <mergeCell ref="AK189:AL190"/>
    <mergeCell ref="AB195:AG196"/>
    <mergeCell ref="AH195:AI196"/>
    <mergeCell ref="AJ195:AO196"/>
    <mergeCell ref="AK185:AL186"/>
    <mergeCell ref="AM185:AN186"/>
    <mergeCell ref="AO185:AO186"/>
    <mergeCell ref="AC185:AD186"/>
    <mergeCell ref="AE185:AF186"/>
    <mergeCell ref="AG185:AH186"/>
    <mergeCell ref="AI185:AJ186"/>
    <mergeCell ref="AM187:AN188"/>
    <mergeCell ref="AO187:AO188"/>
    <mergeCell ref="AC187:AD188"/>
    <mergeCell ref="AE187:AF188"/>
    <mergeCell ref="AG187:AH188"/>
    <mergeCell ref="AI187:AJ188"/>
    <mergeCell ref="AK187:AL188"/>
    <mergeCell ref="B189:I190"/>
    <mergeCell ref="J189:K190"/>
    <mergeCell ref="L189:N190"/>
    <mergeCell ref="Z185:Z186"/>
    <mergeCell ref="AA185:AB186"/>
    <mergeCell ref="B185:I186"/>
    <mergeCell ref="J185:K186"/>
    <mergeCell ref="L185:N186"/>
    <mergeCell ref="O185:P186"/>
    <mergeCell ref="Q185:S186"/>
    <mergeCell ref="T185:Y186"/>
    <mergeCell ref="B187:I188"/>
    <mergeCell ref="J187:K188"/>
    <mergeCell ref="L187:N188"/>
    <mergeCell ref="O187:P188"/>
    <mergeCell ref="Q187:S188"/>
    <mergeCell ref="T187:Y188"/>
    <mergeCell ref="Z187:Z188"/>
    <mergeCell ref="O189:P190"/>
    <mergeCell ref="Q189:S190"/>
    <mergeCell ref="T189:Y190"/>
    <mergeCell ref="Z189:Z190"/>
    <mergeCell ref="AA189:AB190"/>
    <mergeCell ref="AA187:AB188"/>
    <mergeCell ref="V181:AE181"/>
    <mergeCell ref="AF181:AJ181"/>
    <mergeCell ref="AK181:AO181"/>
    <mergeCell ref="V182:AE182"/>
    <mergeCell ref="AF182:AJ182"/>
    <mergeCell ref="AK182:AO182"/>
    <mergeCell ref="V179:AE179"/>
    <mergeCell ref="AF179:AJ179"/>
    <mergeCell ref="AK179:AO179"/>
    <mergeCell ref="V180:AE180"/>
    <mergeCell ref="AF180:AJ180"/>
    <mergeCell ref="AK180:AO180"/>
    <mergeCell ref="V177:AE177"/>
    <mergeCell ref="AF177:AJ177"/>
    <mergeCell ref="AK177:AO177"/>
    <mergeCell ref="V178:AE178"/>
    <mergeCell ref="AF178:AJ178"/>
    <mergeCell ref="AK178:AO178"/>
    <mergeCell ref="V175:AE175"/>
    <mergeCell ref="AF175:AJ175"/>
    <mergeCell ref="AK175:AO175"/>
    <mergeCell ref="V176:AE176"/>
    <mergeCell ref="AF176:AJ176"/>
    <mergeCell ref="AK176:AO176"/>
    <mergeCell ref="V173:AE173"/>
    <mergeCell ref="AF173:AJ173"/>
    <mergeCell ref="AK173:AO173"/>
    <mergeCell ref="V174:AE174"/>
    <mergeCell ref="AF174:AJ174"/>
    <mergeCell ref="AK174:AO174"/>
    <mergeCell ref="B172:K172"/>
    <mergeCell ref="L172:P172"/>
    <mergeCell ref="Q172:U172"/>
    <mergeCell ref="V172:AE172"/>
    <mergeCell ref="AF172:AJ172"/>
    <mergeCell ref="AK172:AO172"/>
    <mergeCell ref="B171:K171"/>
    <mergeCell ref="L171:P171"/>
    <mergeCell ref="Q171:U171"/>
    <mergeCell ref="V171:AE171"/>
    <mergeCell ref="AF171:AJ171"/>
    <mergeCell ref="AK171:AO171"/>
    <mergeCell ref="B170:K170"/>
    <mergeCell ref="L170:P170"/>
    <mergeCell ref="Q170:U170"/>
    <mergeCell ref="W170:AE170"/>
    <mergeCell ref="AF170:AJ170"/>
    <mergeCell ref="AK170:AO170"/>
    <mergeCell ref="B169:K169"/>
    <mergeCell ref="L169:P169"/>
    <mergeCell ref="Q169:U169"/>
    <mergeCell ref="V169:AE169"/>
    <mergeCell ref="AF169:AJ169"/>
    <mergeCell ref="AK169:AO169"/>
    <mergeCell ref="B168:K168"/>
    <mergeCell ref="L168:P168"/>
    <mergeCell ref="Q168:U168"/>
    <mergeCell ref="V168:AE168"/>
    <mergeCell ref="AF168:AJ168"/>
    <mergeCell ref="AK168:AO168"/>
    <mergeCell ref="B167:K167"/>
    <mergeCell ref="L167:P167"/>
    <mergeCell ref="Q167:U167"/>
    <mergeCell ref="V167:AE167"/>
    <mergeCell ref="AF167:AJ167"/>
    <mergeCell ref="AK167:AO167"/>
    <mergeCell ref="B166:K166"/>
    <mergeCell ref="L166:P166"/>
    <mergeCell ref="Q166:U166"/>
    <mergeCell ref="W166:AE166"/>
    <mergeCell ref="AF166:AJ166"/>
    <mergeCell ref="AK166:AO166"/>
    <mergeCell ref="B165:K165"/>
    <mergeCell ref="L165:P165"/>
    <mergeCell ref="Q165:U165"/>
    <mergeCell ref="W165:AE165"/>
    <mergeCell ref="AF165:AJ165"/>
    <mergeCell ref="AK165:AO165"/>
    <mergeCell ref="B164:K164"/>
    <mergeCell ref="L164:P164"/>
    <mergeCell ref="Q164:U164"/>
    <mergeCell ref="W164:AE164"/>
    <mergeCell ref="AF164:AJ164"/>
    <mergeCell ref="AK164:AO164"/>
    <mergeCell ref="B163:K163"/>
    <mergeCell ref="L163:P163"/>
    <mergeCell ref="Q163:U163"/>
    <mergeCell ref="W163:AE163"/>
    <mergeCell ref="AF163:AJ163"/>
    <mergeCell ref="AK163:AO163"/>
    <mergeCell ref="B162:K162"/>
    <mergeCell ref="L162:P162"/>
    <mergeCell ref="Q162:U162"/>
    <mergeCell ref="V162:AE162"/>
    <mergeCell ref="AF162:AJ162"/>
    <mergeCell ref="AK162:AO162"/>
    <mergeCell ref="B161:K161"/>
    <mergeCell ref="L161:P161"/>
    <mergeCell ref="Q161:U161"/>
    <mergeCell ref="V161:AE161"/>
    <mergeCell ref="AF161:AJ161"/>
    <mergeCell ref="AK161:AO161"/>
    <mergeCell ref="B160:K160"/>
    <mergeCell ref="L160:P160"/>
    <mergeCell ref="Q160:U160"/>
    <mergeCell ref="W160:AE160"/>
    <mergeCell ref="AF160:AJ160"/>
    <mergeCell ref="AK160:AO160"/>
    <mergeCell ref="C159:K159"/>
    <mergeCell ref="L159:P159"/>
    <mergeCell ref="Q159:U159"/>
    <mergeCell ref="Y159:AE159"/>
    <mergeCell ref="AF159:AJ159"/>
    <mergeCell ref="AK159:AO159"/>
    <mergeCell ref="AK157:AO157"/>
    <mergeCell ref="C158:K158"/>
    <mergeCell ref="L158:P158"/>
    <mergeCell ref="Q158:U158"/>
    <mergeCell ref="Y158:AE158"/>
    <mergeCell ref="AF158:AJ158"/>
    <mergeCell ref="AK158:AO158"/>
    <mergeCell ref="AF155:AJ155"/>
    <mergeCell ref="AK155:AO155"/>
    <mergeCell ref="C156:K156"/>
    <mergeCell ref="L156:P156"/>
    <mergeCell ref="Q156:U156"/>
    <mergeCell ref="Y156:AE156"/>
    <mergeCell ref="AF156:AJ156"/>
    <mergeCell ref="AK156:AO156"/>
    <mergeCell ref="C157:K157"/>
    <mergeCell ref="L157:P157"/>
    <mergeCell ref="Q157:U157"/>
    <mergeCell ref="Y157:AE157"/>
    <mergeCell ref="AF157:AJ157"/>
    <mergeCell ref="AK152:AO152"/>
    <mergeCell ref="C153:K153"/>
    <mergeCell ref="L153:P153"/>
    <mergeCell ref="Q153:U153"/>
    <mergeCell ref="W153:AE153"/>
    <mergeCell ref="AF153:AJ153"/>
    <mergeCell ref="AK153:AO153"/>
    <mergeCell ref="B152:B159"/>
    <mergeCell ref="C152:K152"/>
    <mergeCell ref="L152:P152"/>
    <mergeCell ref="Q152:U152"/>
    <mergeCell ref="W152:AE152"/>
    <mergeCell ref="AF152:AJ152"/>
    <mergeCell ref="E154:K154"/>
    <mergeCell ref="L154:P154"/>
    <mergeCell ref="Q154:U154"/>
    <mergeCell ref="W154:AE154"/>
    <mergeCell ref="AF154:AJ154"/>
    <mergeCell ref="AK154:AO154"/>
    <mergeCell ref="C155:K155"/>
    <mergeCell ref="L155:P155"/>
    <mergeCell ref="Q155:U155"/>
    <mergeCell ref="W155:X159"/>
    <mergeCell ref="Y155:AE155"/>
    <mergeCell ref="L150:P150"/>
    <mergeCell ref="Q150:U150"/>
    <mergeCell ref="AF150:AJ150"/>
    <mergeCell ref="AK150:AO150"/>
    <mergeCell ref="B151:K151"/>
    <mergeCell ref="L151:P151"/>
    <mergeCell ref="Q151:U151"/>
    <mergeCell ref="V151:AE151"/>
    <mergeCell ref="AF151:AJ151"/>
    <mergeCell ref="AK151:AO151"/>
    <mergeCell ref="AF148:AJ148"/>
    <mergeCell ref="AK148:AO148"/>
    <mergeCell ref="C149:K149"/>
    <mergeCell ref="L149:P149"/>
    <mergeCell ref="Q149:U149"/>
    <mergeCell ref="W149:AE149"/>
    <mergeCell ref="AF149:AJ149"/>
    <mergeCell ref="AK149:AO149"/>
    <mergeCell ref="AF146:AJ146"/>
    <mergeCell ref="AK146:AO146"/>
    <mergeCell ref="H147:K147"/>
    <mergeCell ref="L147:P147"/>
    <mergeCell ref="Q147:U147"/>
    <mergeCell ref="AB147:AE147"/>
    <mergeCell ref="AF147:AJ147"/>
    <mergeCell ref="AK147:AO147"/>
    <mergeCell ref="C146:G148"/>
    <mergeCell ref="H146:K146"/>
    <mergeCell ref="L146:P146"/>
    <mergeCell ref="Q146:U146"/>
    <mergeCell ref="W146:AA148"/>
    <mergeCell ref="AB146:AE146"/>
    <mergeCell ref="H148:K148"/>
    <mergeCell ref="L148:P148"/>
    <mergeCell ref="AF145:AJ145"/>
    <mergeCell ref="AK145:AO145"/>
    <mergeCell ref="AB143:AE143"/>
    <mergeCell ref="AF143:AJ143"/>
    <mergeCell ref="AK143:AO143"/>
    <mergeCell ref="H144:K144"/>
    <mergeCell ref="L144:P144"/>
    <mergeCell ref="Q144:U144"/>
    <mergeCell ref="AB144:AE144"/>
    <mergeCell ref="AF144:AJ144"/>
    <mergeCell ref="AK144:AO144"/>
    <mergeCell ref="C143:G145"/>
    <mergeCell ref="H143:K143"/>
    <mergeCell ref="L143:P143"/>
    <mergeCell ref="Q143:U143"/>
    <mergeCell ref="W143:AA145"/>
    <mergeCell ref="C140:G142"/>
    <mergeCell ref="Q148:U148"/>
    <mergeCell ref="AB148:AE148"/>
    <mergeCell ref="H145:K145"/>
    <mergeCell ref="L145:P145"/>
    <mergeCell ref="Q145:U145"/>
    <mergeCell ref="AB145:AE145"/>
    <mergeCell ref="Q140:U140"/>
    <mergeCell ref="W140:AA142"/>
    <mergeCell ref="AB140:AE140"/>
    <mergeCell ref="L142:P142"/>
    <mergeCell ref="Q142:U142"/>
    <mergeCell ref="AB142:AE142"/>
    <mergeCell ref="AF140:AJ140"/>
    <mergeCell ref="W137:AA139"/>
    <mergeCell ref="AB137:AE137"/>
    <mergeCell ref="AF137:AJ137"/>
    <mergeCell ref="AK137:AO137"/>
    <mergeCell ref="H138:K138"/>
    <mergeCell ref="L138:P138"/>
    <mergeCell ref="Q138:U138"/>
    <mergeCell ref="AB138:AE138"/>
    <mergeCell ref="H140:K140"/>
    <mergeCell ref="L140:P140"/>
    <mergeCell ref="AF142:AJ142"/>
    <mergeCell ref="AK142:AO142"/>
    <mergeCell ref="AF138:AJ138"/>
    <mergeCell ref="AK138:AO138"/>
    <mergeCell ref="B137:B150"/>
    <mergeCell ref="C137:G139"/>
    <mergeCell ref="H137:K137"/>
    <mergeCell ref="L137:P137"/>
    <mergeCell ref="Q137:U137"/>
    <mergeCell ref="V137:V150"/>
    <mergeCell ref="H139:K139"/>
    <mergeCell ref="L139:P139"/>
    <mergeCell ref="Q139:U139"/>
    <mergeCell ref="H142:K142"/>
    <mergeCell ref="AK140:AO140"/>
    <mergeCell ref="H141:K141"/>
    <mergeCell ref="L141:P141"/>
    <mergeCell ref="Q141:U141"/>
    <mergeCell ref="AB141:AE141"/>
    <mergeCell ref="AF141:AJ141"/>
    <mergeCell ref="AK141:AO141"/>
    <mergeCell ref="AB139:AE139"/>
    <mergeCell ref="AF139:AJ139"/>
    <mergeCell ref="AK139:AO139"/>
    <mergeCell ref="B136:K136"/>
    <mergeCell ref="L136:P136"/>
    <mergeCell ref="Q136:U136"/>
    <mergeCell ref="V136:AE136"/>
    <mergeCell ref="AF136:AJ136"/>
    <mergeCell ref="AK136:AO136"/>
    <mergeCell ref="B131:F131"/>
    <mergeCell ref="G131:AO131"/>
    <mergeCell ref="B134:U134"/>
    <mergeCell ref="V134:AO134"/>
    <mergeCell ref="B135:K135"/>
    <mergeCell ref="L135:P135"/>
    <mergeCell ref="Q135:U135"/>
    <mergeCell ref="V135:AE135"/>
    <mergeCell ref="AF135:AJ135"/>
    <mergeCell ref="AK135:AO135"/>
    <mergeCell ref="L129:V129"/>
    <mergeCell ref="W129:AD129"/>
    <mergeCell ref="AE129:AJ129"/>
    <mergeCell ref="B130:K130"/>
    <mergeCell ref="L130:N130"/>
    <mergeCell ref="O130:S130"/>
    <mergeCell ref="T130:Y130"/>
    <mergeCell ref="Z130:AB130"/>
    <mergeCell ref="B126:K129"/>
    <mergeCell ref="L126:V126"/>
    <mergeCell ref="W126:AL126"/>
    <mergeCell ref="L127:V127"/>
    <mergeCell ref="W127:AD127"/>
    <mergeCell ref="AE127:AJ127"/>
    <mergeCell ref="AK127:AL129"/>
    <mergeCell ref="L128:V128"/>
    <mergeCell ref="W128:AD128"/>
    <mergeCell ref="AE128:AJ128"/>
    <mergeCell ref="B122:K125"/>
    <mergeCell ref="L122:V122"/>
    <mergeCell ref="W122:AL122"/>
    <mergeCell ref="L123:V123"/>
    <mergeCell ref="W123:AB123"/>
    <mergeCell ref="AC123:AD125"/>
    <mergeCell ref="Q119:V119"/>
    <mergeCell ref="W119:AB119"/>
    <mergeCell ref="AC119:AH119"/>
    <mergeCell ref="L120:P120"/>
    <mergeCell ref="Q120:V120"/>
    <mergeCell ref="W120:AB120"/>
    <mergeCell ref="AC120:AH120"/>
    <mergeCell ref="AE123:AJ123"/>
    <mergeCell ref="AK123:AL125"/>
    <mergeCell ref="L124:V124"/>
    <mergeCell ref="W124:AB124"/>
    <mergeCell ref="AE124:AJ124"/>
    <mergeCell ref="L125:V125"/>
    <mergeCell ref="W125:AB125"/>
    <mergeCell ref="AE125:AJ125"/>
    <mergeCell ref="L121:P121"/>
    <mergeCell ref="Q121:V121"/>
    <mergeCell ref="W121:AB121"/>
    <mergeCell ref="L117:P117"/>
    <mergeCell ref="Q117:V117"/>
    <mergeCell ref="W117:AB117"/>
    <mergeCell ref="AC117:AH117"/>
    <mergeCell ref="B118:K121"/>
    <mergeCell ref="L118:P118"/>
    <mergeCell ref="Q118:V118"/>
    <mergeCell ref="W118:AB118"/>
    <mergeCell ref="AC118:AH118"/>
    <mergeCell ref="L119:P119"/>
    <mergeCell ref="AC121:AH121"/>
    <mergeCell ref="L115:P115"/>
    <mergeCell ref="Q115:V115"/>
    <mergeCell ref="W115:AB115"/>
    <mergeCell ref="AC115:AH115"/>
    <mergeCell ref="L116:P116"/>
    <mergeCell ref="Q116:V116"/>
    <mergeCell ref="W116:AB116"/>
    <mergeCell ref="AC116:AH116"/>
    <mergeCell ref="L113:T113"/>
    <mergeCell ref="U113:Z113"/>
    <mergeCell ref="AA113:AB113"/>
    <mergeCell ref="AC113:AH113"/>
    <mergeCell ref="AI113:AJ113"/>
    <mergeCell ref="B114:K117"/>
    <mergeCell ref="L114:P114"/>
    <mergeCell ref="Q114:V114"/>
    <mergeCell ref="W114:AB114"/>
    <mergeCell ref="AC114:AH114"/>
    <mergeCell ref="U111:Z111"/>
    <mergeCell ref="AA111:AB111"/>
    <mergeCell ref="AC111:AH111"/>
    <mergeCell ref="AI111:AJ111"/>
    <mergeCell ref="L112:T112"/>
    <mergeCell ref="U112:Z112"/>
    <mergeCell ref="AA112:AB112"/>
    <mergeCell ref="AC112:AH112"/>
    <mergeCell ref="AI112:AJ112"/>
    <mergeCell ref="B109:K113"/>
    <mergeCell ref="L109:T109"/>
    <mergeCell ref="U109:AB109"/>
    <mergeCell ref="AC109:AJ109"/>
    <mergeCell ref="L110:T110"/>
    <mergeCell ref="U110:Z110"/>
    <mergeCell ref="AA110:AB110"/>
    <mergeCell ref="AC110:AH110"/>
    <mergeCell ref="AI110:AJ110"/>
    <mergeCell ref="L111:T111"/>
    <mergeCell ref="B108:F108"/>
    <mergeCell ref="G108:K108"/>
    <mergeCell ref="L108:Q108"/>
    <mergeCell ref="R108:S108"/>
    <mergeCell ref="U108:Y108"/>
    <mergeCell ref="Z108:AA108"/>
    <mergeCell ref="B107:F107"/>
    <mergeCell ref="G107:K107"/>
    <mergeCell ref="L107:Q107"/>
    <mergeCell ref="R107:S107"/>
    <mergeCell ref="U107:Y107"/>
    <mergeCell ref="Z107:AA107"/>
    <mergeCell ref="B106:F106"/>
    <mergeCell ref="G106:K106"/>
    <mergeCell ref="L106:Q106"/>
    <mergeCell ref="R106:S106"/>
    <mergeCell ref="U106:Y106"/>
    <mergeCell ref="Z106:AA106"/>
    <mergeCell ref="AB101:AC102"/>
    <mergeCell ref="AD101:AF102"/>
    <mergeCell ref="AG101:AH102"/>
    <mergeCell ref="Z95:AJ95"/>
    <mergeCell ref="AK95:AM95"/>
    <mergeCell ref="AN95:AO95"/>
    <mergeCell ref="AI101:AK102"/>
    <mergeCell ref="B105:F105"/>
    <mergeCell ref="G105:K105"/>
    <mergeCell ref="L105:Q105"/>
    <mergeCell ref="R105:S105"/>
    <mergeCell ref="U105:Y105"/>
    <mergeCell ref="Z105:AA105"/>
    <mergeCell ref="B96:I98"/>
    <mergeCell ref="J96:AO98"/>
    <mergeCell ref="B99:I100"/>
    <mergeCell ref="J99:AO100"/>
    <mergeCell ref="B101:I102"/>
    <mergeCell ref="J101:K102"/>
    <mergeCell ref="L101:N102"/>
    <mergeCell ref="O101:P102"/>
    <mergeCell ref="Q101:S102"/>
    <mergeCell ref="T101:AA102"/>
    <mergeCell ref="J91:K95"/>
    <mergeCell ref="L91:O92"/>
    <mergeCell ref="Z91:AG91"/>
    <mergeCell ref="AH91:AM91"/>
    <mergeCell ref="AN92:AO92"/>
    <mergeCell ref="L93:O94"/>
    <mergeCell ref="Z93:AJ93"/>
    <mergeCell ref="AK93:AM93"/>
    <mergeCell ref="AN93:AO93"/>
    <mergeCell ref="Q94:W94"/>
    <mergeCell ref="X94:Y94"/>
    <mergeCell ref="Z94:AJ94"/>
    <mergeCell ref="AK94:AM94"/>
    <mergeCell ref="AN94:AO94"/>
    <mergeCell ref="L95:T95"/>
    <mergeCell ref="U95:W95"/>
    <mergeCell ref="X95:Y95"/>
    <mergeCell ref="Z89:AE89"/>
    <mergeCell ref="AG89:AH89"/>
    <mergeCell ref="AI89:AJ89"/>
    <mergeCell ref="AL89:AM89"/>
    <mergeCell ref="AN89:AO89"/>
    <mergeCell ref="J90:O90"/>
    <mergeCell ref="P90:R90"/>
    <mergeCell ref="S90:T90"/>
    <mergeCell ref="U90:W90"/>
    <mergeCell ref="X90:Y90"/>
    <mergeCell ref="Z90:AE90"/>
    <mergeCell ref="AF90:AJ90"/>
    <mergeCell ref="AL90:AM90"/>
    <mergeCell ref="AN90:AO90"/>
    <mergeCell ref="AN91:AO91"/>
    <mergeCell ref="P92:R92"/>
    <mergeCell ref="S92:T92"/>
    <mergeCell ref="U92:W92"/>
    <mergeCell ref="X92:Y92"/>
    <mergeCell ref="Z92:AG92"/>
    <mergeCell ref="AH92:AM92"/>
    <mergeCell ref="AH83:AI84"/>
    <mergeCell ref="J85:Q86"/>
    <mergeCell ref="R85:U86"/>
    <mergeCell ref="V85:W86"/>
    <mergeCell ref="B87:I95"/>
    <mergeCell ref="J87:Y87"/>
    <mergeCell ref="Z87:AO87"/>
    <mergeCell ref="J88:O88"/>
    <mergeCell ref="P88:T88"/>
    <mergeCell ref="U88:Y88"/>
    <mergeCell ref="B83:I86"/>
    <mergeCell ref="J83:Q84"/>
    <mergeCell ref="R83:U84"/>
    <mergeCell ref="V83:W84"/>
    <mergeCell ref="X83:AC84"/>
    <mergeCell ref="AD83:AG84"/>
    <mergeCell ref="Z88:AE88"/>
    <mergeCell ref="AF88:AJ88"/>
    <mergeCell ref="AK88:AO88"/>
    <mergeCell ref="J89:O89"/>
    <mergeCell ref="P89:R89"/>
    <mergeCell ref="S89:T89"/>
    <mergeCell ref="U89:W89"/>
    <mergeCell ref="X89:Y89"/>
    <mergeCell ref="X82:AC82"/>
    <mergeCell ref="AD82:AI82"/>
    <mergeCell ref="AJ82:AO82"/>
    <mergeCell ref="Q80:W80"/>
    <mergeCell ref="X80:AC80"/>
    <mergeCell ref="AD80:AI80"/>
    <mergeCell ref="AJ80:AO80"/>
    <mergeCell ref="J81:N81"/>
    <mergeCell ref="O81:P81"/>
    <mergeCell ref="Q81:W81"/>
    <mergeCell ref="X81:AC81"/>
    <mergeCell ref="AD81:AI81"/>
    <mergeCell ref="AJ81:AO81"/>
    <mergeCell ref="X78:AC78"/>
    <mergeCell ref="AD78:AI78"/>
    <mergeCell ref="AJ78:AO78"/>
    <mergeCell ref="J79:N79"/>
    <mergeCell ref="O79:P79"/>
    <mergeCell ref="Q79:W79"/>
    <mergeCell ref="X79:AC79"/>
    <mergeCell ref="AD79:AI79"/>
    <mergeCell ref="AJ79:AO79"/>
    <mergeCell ref="B76:I77"/>
    <mergeCell ref="J76:O77"/>
    <mergeCell ref="P76:T77"/>
    <mergeCell ref="U76:W77"/>
    <mergeCell ref="B78:I82"/>
    <mergeCell ref="J78:N78"/>
    <mergeCell ref="O78:P78"/>
    <mergeCell ref="Q78:W78"/>
    <mergeCell ref="J80:N80"/>
    <mergeCell ref="O80:P80"/>
    <mergeCell ref="J82:N82"/>
    <mergeCell ref="O82:P82"/>
    <mergeCell ref="Q82:W82"/>
    <mergeCell ref="B74:I75"/>
    <mergeCell ref="J74:O75"/>
    <mergeCell ref="P74:W75"/>
    <mergeCell ref="X74:AC75"/>
    <mergeCell ref="AD74:AF75"/>
    <mergeCell ref="AG74:AI75"/>
    <mergeCell ref="AH70:AI71"/>
    <mergeCell ref="AJ70:AO71"/>
    <mergeCell ref="B72:I73"/>
    <mergeCell ref="J72:K73"/>
    <mergeCell ref="L72:Q73"/>
    <mergeCell ref="R72:S73"/>
    <mergeCell ref="T72:Y73"/>
    <mergeCell ref="Z72:AA73"/>
    <mergeCell ref="AB72:AG73"/>
    <mergeCell ref="AH72:AO73"/>
    <mergeCell ref="AB68:AG69"/>
    <mergeCell ref="B70:I71"/>
    <mergeCell ref="J70:K71"/>
    <mergeCell ref="L70:Q71"/>
    <mergeCell ref="R70:S71"/>
    <mergeCell ref="T70:Y71"/>
    <mergeCell ref="Z70:AA71"/>
    <mergeCell ref="AB70:AG71"/>
    <mergeCell ref="B68:I69"/>
    <mergeCell ref="J68:K69"/>
    <mergeCell ref="L68:Q69"/>
    <mergeCell ref="R68:S69"/>
    <mergeCell ref="T68:Y69"/>
    <mergeCell ref="Z68:AA69"/>
    <mergeCell ref="AH64:AK65"/>
    <mergeCell ref="AL64:AO65"/>
    <mergeCell ref="B66:I67"/>
    <mergeCell ref="J66:Q67"/>
    <mergeCell ref="R66:Y67"/>
    <mergeCell ref="Z66:AG67"/>
    <mergeCell ref="AH66:AO67"/>
    <mergeCell ref="J64:K65"/>
    <mergeCell ref="L64:Q65"/>
    <mergeCell ref="R64:U65"/>
    <mergeCell ref="V64:Y65"/>
    <mergeCell ref="Z64:AA65"/>
    <mergeCell ref="AB64:AG65"/>
    <mergeCell ref="AH60:AK61"/>
    <mergeCell ref="AL60:AO61"/>
    <mergeCell ref="J62:K63"/>
    <mergeCell ref="L62:Q63"/>
    <mergeCell ref="R62:U63"/>
    <mergeCell ref="V62:Y63"/>
    <mergeCell ref="Z62:AA63"/>
    <mergeCell ref="AB62:AG63"/>
    <mergeCell ref="AH62:AK63"/>
    <mergeCell ref="AL62:AO63"/>
    <mergeCell ref="J60:K61"/>
    <mergeCell ref="L60:Q61"/>
    <mergeCell ref="R60:U61"/>
    <mergeCell ref="V60:Y61"/>
    <mergeCell ref="Z60:AA61"/>
    <mergeCell ref="AB60:AG61"/>
    <mergeCell ref="Z54:AA55"/>
    <mergeCell ref="AB54:AG55"/>
    <mergeCell ref="AH54:AK55"/>
    <mergeCell ref="AL54:AO55"/>
    <mergeCell ref="AH56:AK57"/>
    <mergeCell ref="AL56:AO57"/>
    <mergeCell ref="J58:K59"/>
    <mergeCell ref="L58:Q59"/>
    <mergeCell ref="R58:U59"/>
    <mergeCell ref="V58:Y59"/>
    <mergeCell ref="Z58:AA59"/>
    <mergeCell ref="AB58:AG59"/>
    <mergeCell ref="AH58:AK59"/>
    <mergeCell ref="AL58:AO59"/>
    <mergeCell ref="J56:K57"/>
    <mergeCell ref="L56:Q57"/>
    <mergeCell ref="R56:U57"/>
    <mergeCell ref="V56:Y57"/>
    <mergeCell ref="Z56:AA57"/>
    <mergeCell ref="AB56:AG57"/>
    <mergeCell ref="Z50:AA51"/>
    <mergeCell ref="AB50:AG51"/>
    <mergeCell ref="AH50:AK51"/>
    <mergeCell ref="AL50:AO51"/>
    <mergeCell ref="J52:K53"/>
    <mergeCell ref="L52:Q53"/>
    <mergeCell ref="R52:U53"/>
    <mergeCell ref="V52:Y53"/>
    <mergeCell ref="Z52:AA53"/>
    <mergeCell ref="AB52:AG53"/>
    <mergeCell ref="AH52:AK53"/>
    <mergeCell ref="AL52:AO53"/>
    <mergeCell ref="B48:I49"/>
    <mergeCell ref="J48:K49"/>
    <mergeCell ref="L48:Q49"/>
    <mergeCell ref="R48:S49"/>
    <mergeCell ref="T48:Y49"/>
    <mergeCell ref="B50:I65"/>
    <mergeCell ref="J50:K51"/>
    <mergeCell ref="L50:Q51"/>
    <mergeCell ref="R50:U51"/>
    <mergeCell ref="V50:Y51"/>
    <mergeCell ref="J54:K55"/>
    <mergeCell ref="L54:Q55"/>
    <mergeCell ref="R54:U55"/>
    <mergeCell ref="V54:Y55"/>
    <mergeCell ref="AE42:AF42"/>
    <mergeCell ref="AG42:AN42"/>
    <mergeCell ref="B43:C43"/>
    <mergeCell ref="D43:G43"/>
    <mergeCell ref="I43:AL43"/>
    <mergeCell ref="AM43:AN43"/>
    <mergeCell ref="B42:C42"/>
    <mergeCell ref="D42:K42"/>
    <mergeCell ref="L42:M42"/>
    <mergeCell ref="N42:U42"/>
    <mergeCell ref="V42:W42"/>
    <mergeCell ref="X42:AD42"/>
    <mergeCell ref="AE40:AF40"/>
    <mergeCell ref="AG40:AN40"/>
    <mergeCell ref="B41:C41"/>
    <mergeCell ref="D41:K41"/>
    <mergeCell ref="L41:M41"/>
    <mergeCell ref="N41:U41"/>
    <mergeCell ref="V41:W41"/>
    <mergeCell ref="X41:AD41"/>
    <mergeCell ref="AE41:AF41"/>
    <mergeCell ref="AG41:AN41"/>
    <mergeCell ref="B40:C40"/>
    <mergeCell ref="D40:K40"/>
    <mergeCell ref="L40:M40"/>
    <mergeCell ref="N40:U40"/>
    <mergeCell ref="V40:W40"/>
    <mergeCell ref="X40:AD40"/>
    <mergeCell ref="B32:I36"/>
    <mergeCell ref="J32:AO36"/>
    <mergeCell ref="B39:C39"/>
    <mergeCell ref="D39:K39"/>
    <mergeCell ref="L39:M39"/>
    <mergeCell ref="N39:U39"/>
    <mergeCell ref="V39:W39"/>
    <mergeCell ref="X39:AD39"/>
    <mergeCell ref="AE39:AF39"/>
    <mergeCell ref="AG39:AN39"/>
    <mergeCell ref="B21:I25"/>
    <mergeCell ref="J21:AO25"/>
    <mergeCell ref="B26:I26"/>
    <mergeCell ref="J26:K26"/>
    <mergeCell ref="B27:I31"/>
    <mergeCell ref="J27:AO31"/>
    <mergeCell ref="B17:C18"/>
    <mergeCell ref="D17:I17"/>
    <mergeCell ref="J17:V17"/>
    <mergeCell ref="W17:AB17"/>
    <mergeCell ref="AC17:AO17"/>
    <mergeCell ref="D18:I18"/>
    <mergeCell ref="J18:V18"/>
    <mergeCell ref="W18:AB18"/>
    <mergeCell ref="AC18:AO18"/>
    <mergeCell ref="B14:I15"/>
    <mergeCell ref="J14:AO15"/>
    <mergeCell ref="B16:I16"/>
    <mergeCell ref="J16:V16"/>
    <mergeCell ref="W16:X16"/>
    <mergeCell ref="Y16:Z16"/>
    <mergeCell ref="AA16:AB16"/>
    <mergeCell ref="AC16:AI16"/>
    <mergeCell ref="AJ16:AO16"/>
    <mergeCell ref="B10:I10"/>
    <mergeCell ref="J10:V10"/>
    <mergeCell ref="W10:AB10"/>
    <mergeCell ref="AC10:AO10"/>
    <mergeCell ref="B11:I11"/>
    <mergeCell ref="J11:V11"/>
    <mergeCell ref="W11:AB11"/>
    <mergeCell ref="AC11:AO11"/>
    <mergeCell ref="B12:I13"/>
    <mergeCell ref="J12:V12"/>
    <mergeCell ref="W12:AB12"/>
    <mergeCell ref="AC12:AO12"/>
    <mergeCell ref="J13:V13"/>
    <mergeCell ref="W13:AB13"/>
    <mergeCell ref="AC13:AO13"/>
    <mergeCell ref="B1:AO1"/>
    <mergeCell ref="B2:G2"/>
    <mergeCell ref="H2:O2"/>
    <mergeCell ref="P2:U2"/>
    <mergeCell ref="V2:AA2"/>
    <mergeCell ref="AB2:AF2"/>
    <mergeCell ref="AG2:AO2"/>
    <mergeCell ref="B5:AO6"/>
    <mergeCell ref="B9:I9"/>
    <mergeCell ref="J9:V9"/>
    <mergeCell ref="W9:AF9"/>
    <mergeCell ref="AG9:AO9"/>
  </mergeCells>
  <phoneticPr fontId="11"/>
  <dataValidations count="1">
    <dataValidation type="list" allowBlank="1" showInputMessage="1" showErrorMessage="1" sqref="AJ16:AO16" xr:uid="{00000000-0002-0000-0000-000000000000}">
      <formula1>"男性,女性,その他,　"</formula1>
    </dataValidation>
  </dataValidations>
  <printOptions horizontalCentered="1"/>
  <pageMargins left="0.19685039370078741" right="0.19685039370078741" top="0.59055118110236227" bottom="0.19685039370078741" header="0.31496062992125984" footer="0.31496062992125984"/>
  <pageSetup paperSize="9" scale="65" fitToHeight="0" orientation="landscape" r:id="rId1"/>
  <rowBreaks count="6" manualBreakCount="6">
    <brk id="44" max="84" man="1"/>
    <brk id="95" max="84" man="1"/>
    <brk id="132" max="84" man="1"/>
    <brk id="183" max="84" man="1"/>
    <brk id="222" max="84" man="1"/>
    <brk id="246" max="84"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1</xdr:col>
                    <xdr:colOff>66675</xdr:colOff>
                    <xdr:row>38</xdr:row>
                    <xdr:rowOff>0</xdr:rowOff>
                  </from>
                  <to>
                    <xdr:col>2</xdr:col>
                    <xdr:colOff>104775</xdr:colOff>
                    <xdr:row>38</xdr:row>
                    <xdr:rowOff>371475</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11</xdr:col>
                    <xdr:colOff>66675</xdr:colOff>
                    <xdr:row>38</xdr:row>
                    <xdr:rowOff>0</xdr:rowOff>
                  </from>
                  <to>
                    <xdr:col>12</xdr:col>
                    <xdr:colOff>104775</xdr:colOff>
                    <xdr:row>38</xdr:row>
                    <xdr:rowOff>371475</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21</xdr:col>
                    <xdr:colOff>66675</xdr:colOff>
                    <xdr:row>38</xdr:row>
                    <xdr:rowOff>0</xdr:rowOff>
                  </from>
                  <to>
                    <xdr:col>22</xdr:col>
                    <xdr:colOff>104775</xdr:colOff>
                    <xdr:row>38</xdr:row>
                    <xdr:rowOff>371475</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30</xdr:col>
                    <xdr:colOff>66675</xdr:colOff>
                    <xdr:row>39</xdr:row>
                    <xdr:rowOff>0</xdr:rowOff>
                  </from>
                  <to>
                    <xdr:col>31</xdr:col>
                    <xdr:colOff>104775</xdr:colOff>
                    <xdr:row>39</xdr:row>
                    <xdr:rowOff>371475</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21</xdr:col>
                    <xdr:colOff>66675</xdr:colOff>
                    <xdr:row>39</xdr:row>
                    <xdr:rowOff>0</xdr:rowOff>
                  </from>
                  <to>
                    <xdr:col>22</xdr:col>
                    <xdr:colOff>104775</xdr:colOff>
                    <xdr:row>39</xdr:row>
                    <xdr:rowOff>371475</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from>
                    <xdr:col>21</xdr:col>
                    <xdr:colOff>66675</xdr:colOff>
                    <xdr:row>39</xdr:row>
                    <xdr:rowOff>0</xdr:rowOff>
                  </from>
                  <to>
                    <xdr:col>22</xdr:col>
                    <xdr:colOff>104775</xdr:colOff>
                    <xdr:row>39</xdr:row>
                    <xdr:rowOff>371475</xdr:rowOff>
                  </to>
                </anchor>
              </controlPr>
            </control>
          </mc:Choice>
        </mc:AlternateContent>
        <mc:AlternateContent xmlns:mc="http://schemas.openxmlformats.org/markup-compatibility/2006">
          <mc:Choice Requires="x14">
            <control shapeId="36871" r:id="rId10" name="Check Box 7">
              <controlPr defaultSize="0" autoFill="0" autoLine="0" autoPict="0">
                <anchor moveWithCells="1">
                  <from>
                    <xdr:col>11</xdr:col>
                    <xdr:colOff>66675</xdr:colOff>
                    <xdr:row>39</xdr:row>
                    <xdr:rowOff>0</xdr:rowOff>
                  </from>
                  <to>
                    <xdr:col>12</xdr:col>
                    <xdr:colOff>104775</xdr:colOff>
                    <xdr:row>39</xdr:row>
                    <xdr:rowOff>371475</xdr:rowOff>
                  </to>
                </anchor>
              </controlPr>
            </control>
          </mc:Choice>
        </mc:AlternateContent>
        <mc:AlternateContent xmlns:mc="http://schemas.openxmlformats.org/markup-compatibility/2006">
          <mc:Choice Requires="x14">
            <control shapeId="36872" r:id="rId11" name="Check Box 8">
              <controlPr defaultSize="0" autoFill="0" autoLine="0" autoPict="0">
                <anchor moveWithCells="1">
                  <from>
                    <xdr:col>1</xdr:col>
                    <xdr:colOff>66675</xdr:colOff>
                    <xdr:row>39</xdr:row>
                    <xdr:rowOff>0</xdr:rowOff>
                  </from>
                  <to>
                    <xdr:col>2</xdr:col>
                    <xdr:colOff>104775</xdr:colOff>
                    <xdr:row>39</xdr:row>
                    <xdr:rowOff>371475</xdr:rowOff>
                  </to>
                </anchor>
              </controlPr>
            </control>
          </mc:Choice>
        </mc:AlternateContent>
        <mc:AlternateContent xmlns:mc="http://schemas.openxmlformats.org/markup-compatibility/2006">
          <mc:Choice Requires="x14">
            <control shapeId="36873" r:id="rId12" name="Check Box 9">
              <controlPr defaultSize="0" autoFill="0" autoLine="0" autoPict="0">
                <anchor moveWithCells="1">
                  <from>
                    <xdr:col>1</xdr:col>
                    <xdr:colOff>66675</xdr:colOff>
                    <xdr:row>40</xdr:row>
                    <xdr:rowOff>0</xdr:rowOff>
                  </from>
                  <to>
                    <xdr:col>2</xdr:col>
                    <xdr:colOff>104775</xdr:colOff>
                    <xdr:row>40</xdr:row>
                    <xdr:rowOff>371475</xdr:rowOff>
                  </to>
                </anchor>
              </controlPr>
            </control>
          </mc:Choice>
        </mc:AlternateContent>
        <mc:AlternateContent xmlns:mc="http://schemas.openxmlformats.org/markup-compatibility/2006">
          <mc:Choice Requires="x14">
            <control shapeId="36874" r:id="rId13" name="Check Box 10">
              <controlPr defaultSize="0" autoFill="0" autoLine="0" autoPict="0">
                <anchor moveWithCells="1">
                  <from>
                    <xdr:col>11</xdr:col>
                    <xdr:colOff>66675</xdr:colOff>
                    <xdr:row>40</xdr:row>
                    <xdr:rowOff>0</xdr:rowOff>
                  </from>
                  <to>
                    <xdr:col>12</xdr:col>
                    <xdr:colOff>104775</xdr:colOff>
                    <xdr:row>40</xdr:row>
                    <xdr:rowOff>371475</xdr:rowOff>
                  </to>
                </anchor>
              </controlPr>
            </control>
          </mc:Choice>
        </mc:AlternateContent>
        <mc:AlternateContent xmlns:mc="http://schemas.openxmlformats.org/markup-compatibility/2006">
          <mc:Choice Requires="x14">
            <control shapeId="36875" r:id="rId14" name="Check Box 11">
              <controlPr defaultSize="0" autoFill="0" autoLine="0" autoPict="0">
                <anchor moveWithCells="1">
                  <from>
                    <xdr:col>21</xdr:col>
                    <xdr:colOff>66675</xdr:colOff>
                    <xdr:row>40</xdr:row>
                    <xdr:rowOff>0</xdr:rowOff>
                  </from>
                  <to>
                    <xdr:col>22</xdr:col>
                    <xdr:colOff>104775</xdr:colOff>
                    <xdr:row>40</xdr:row>
                    <xdr:rowOff>371475</xdr:rowOff>
                  </to>
                </anchor>
              </controlPr>
            </control>
          </mc:Choice>
        </mc:AlternateContent>
        <mc:AlternateContent xmlns:mc="http://schemas.openxmlformats.org/markup-compatibility/2006">
          <mc:Choice Requires="x14">
            <control shapeId="36876" r:id="rId15" name="Check Box 12">
              <controlPr defaultSize="0" autoFill="0" autoLine="0" autoPict="0">
                <anchor moveWithCells="1">
                  <from>
                    <xdr:col>30</xdr:col>
                    <xdr:colOff>66675</xdr:colOff>
                    <xdr:row>40</xdr:row>
                    <xdr:rowOff>0</xdr:rowOff>
                  </from>
                  <to>
                    <xdr:col>31</xdr:col>
                    <xdr:colOff>104775</xdr:colOff>
                    <xdr:row>40</xdr:row>
                    <xdr:rowOff>371475</xdr:rowOff>
                  </to>
                </anchor>
              </controlPr>
            </control>
          </mc:Choice>
        </mc:AlternateContent>
        <mc:AlternateContent xmlns:mc="http://schemas.openxmlformats.org/markup-compatibility/2006">
          <mc:Choice Requires="x14">
            <control shapeId="36877" r:id="rId16" name="Check Box 13">
              <controlPr defaultSize="0" autoFill="0" autoLine="0" autoPict="0">
                <anchor moveWithCells="1">
                  <from>
                    <xdr:col>30</xdr:col>
                    <xdr:colOff>66675</xdr:colOff>
                    <xdr:row>41</xdr:row>
                    <xdr:rowOff>0</xdr:rowOff>
                  </from>
                  <to>
                    <xdr:col>31</xdr:col>
                    <xdr:colOff>104775</xdr:colOff>
                    <xdr:row>41</xdr:row>
                    <xdr:rowOff>371475</xdr:rowOff>
                  </to>
                </anchor>
              </controlPr>
            </control>
          </mc:Choice>
        </mc:AlternateContent>
        <mc:AlternateContent xmlns:mc="http://schemas.openxmlformats.org/markup-compatibility/2006">
          <mc:Choice Requires="x14">
            <control shapeId="36878" r:id="rId17" name="Check Box 14">
              <controlPr defaultSize="0" autoFill="0" autoLine="0" autoPict="0">
                <anchor moveWithCells="1">
                  <from>
                    <xdr:col>21</xdr:col>
                    <xdr:colOff>66675</xdr:colOff>
                    <xdr:row>41</xdr:row>
                    <xdr:rowOff>0</xdr:rowOff>
                  </from>
                  <to>
                    <xdr:col>22</xdr:col>
                    <xdr:colOff>104775</xdr:colOff>
                    <xdr:row>41</xdr:row>
                    <xdr:rowOff>371475</xdr:rowOff>
                  </to>
                </anchor>
              </controlPr>
            </control>
          </mc:Choice>
        </mc:AlternateContent>
        <mc:AlternateContent xmlns:mc="http://schemas.openxmlformats.org/markup-compatibility/2006">
          <mc:Choice Requires="x14">
            <control shapeId="36879" r:id="rId18" name="Check Box 15">
              <controlPr defaultSize="0" autoFill="0" autoLine="0" autoPict="0">
                <anchor moveWithCells="1">
                  <from>
                    <xdr:col>11</xdr:col>
                    <xdr:colOff>66675</xdr:colOff>
                    <xdr:row>41</xdr:row>
                    <xdr:rowOff>0</xdr:rowOff>
                  </from>
                  <to>
                    <xdr:col>12</xdr:col>
                    <xdr:colOff>104775</xdr:colOff>
                    <xdr:row>41</xdr:row>
                    <xdr:rowOff>371475</xdr:rowOff>
                  </to>
                </anchor>
              </controlPr>
            </control>
          </mc:Choice>
        </mc:AlternateContent>
        <mc:AlternateContent xmlns:mc="http://schemas.openxmlformats.org/markup-compatibility/2006">
          <mc:Choice Requires="x14">
            <control shapeId="36880" r:id="rId19" name="Check Box 16">
              <controlPr defaultSize="0" autoFill="0" autoLine="0" autoPict="0">
                <anchor moveWithCells="1">
                  <from>
                    <xdr:col>1</xdr:col>
                    <xdr:colOff>66675</xdr:colOff>
                    <xdr:row>41</xdr:row>
                    <xdr:rowOff>0</xdr:rowOff>
                  </from>
                  <to>
                    <xdr:col>2</xdr:col>
                    <xdr:colOff>104775</xdr:colOff>
                    <xdr:row>41</xdr:row>
                    <xdr:rowOff>371475</xdr:rowOff>
                  </to>
                </anchor>
              </controlPr>
            </control>
          </mc:Choice>
        </mc:AlternateContent>
        <mc:AlternateContent xmlns:mc="http://schemas.openxmlformats.org/markup-compatibility/2006">
          <mc:Choice Requires="x14">
            <control shapeId="36881" r:id="rId20" name="Check Box 17">
              <controlPr defaultSize="0" autoFill="0" autoLine="0" autoPict="0">
                <anchor moveWithCells="1">
                  <from>
                    <xdr:col>1</xdr:col>
                    <xdr:colOff>66675</xdr:colOff>
                    <xdr:row>42</xdr:row>
                    <xdr:rowOff>0</xdr:rowOff>
                  </from>
                  <to>
                    <xdr:col>2</xdr:col>
                    <xdr:colOff>104775</xdr:colOff>
                    <xdr:row>42</xdr:row>
                    <xdr:rowOff>371475</xdr:rowOff>
                  </to>
                </anchor>
              </controlPr>
            </control>
          </mc:Choice>
        </mc:AlternateContent>
        <mc:AlternateContent xmlns:mc="http://schemas.openxmlformats.org/markup-compatibility/2006">
          <mc:Choice Requires="x14">
            <control shapeId="36882" r:id="rId21" name="Check Box 18">
              <controlPr defaultSize="0" autoFill="0" autoLine="0" autoPict="0">
                <anchor moveWithCells="1">
                  <from>
                    <xdr:col>30</xdr:col>
                    <xdr:colOff>66675</xdr:colOff>
                    <xdr:row>38</xdr:row>
                    <xdr:rowOff>0</xdr:rowOff>
                  </from>
                  <to>
                    <xdr:col>31</xdr:col>
                    <xdr:colOff>104775</xdr:colOff>
                    <xdr:row>38</xdr:row>
                    <xdr:rowOff>371475</xdr:rowOff>
                  </to>
                </anchor>
              </controlPr>
            </control>
          </mc:Choice>
        </mc:AlternateContent>
        <mc:AlternateContent xmlns:mc="http://schemas.openxmlformats.org/markup-compatibility/2006">
          <mc:Choice Requires="x14">
            <control shapeId="36883" r:id="rId22" name="Check Box 19">
              <controlPr defaultSize="0" autoFill="0" autoLine="0" autoPict="0">
                <anchor moveWithCells="1">
                  <from>
                    <xdr:col>9</xdr:col>
                    <xdr:colOff>66675</xdr:colOff>
                    <xdr:row>49</xdr:row>
                    <xdr:rowOff>0</xdr:rowOff>
                  </from>
                  <to>
                    <xdr:col>10</xdr:col>
                    <xdr:colOff>104775</xdr:colOff>
                    <xdr:row>50</xdr:row>
                    <xdr:rowOff>180975</xdr:rowOff>
                  </to>
                </anchor>
              </controlPr>
            </control>
          </mc:Choice>
        </mc:AlternateContent>
        <mc:AlternateContent xmlns:mc="http://schemas.openxmlformats.org/markup-compatibility/2006">
          <mc:Choice Requires="x14">
            <control shapeId="36884" r:id="rId23" name="Check Box 20">
              <controlPr defaultSize="0" autoFill="0" autoLine="0" autoPict="0">
                <anchor moveWithCells="1">
                  <from>
                    <xdr:col>9</xdr:col>
                    <xdr:colOff>66675</xdr:colOff>
                    <xdr:row>51</xdr:row>
                    <xdr:rowOff>0</xdr:rowOff>
                  </from>
                  <to>
                    <xdr:col>10</xdr:col>
                    <xdr:colOff>104775</xdr:colOff>
                    <xdr:row>52</xdr:row>
                    <xdr:rowOff>180975</xdr:rowOff>
                  </to>
                </anchor>
              </controlPr>
            </control>
          </mc:Choice>
        </mc:AlternateContent>
        <mc:AlternateContent xmlns:mc="http://schemas.openxmlformats.org/markup-compatibility/2006">
          <mc:Choice Requires="x14">
            <control shapeId="36885" r:id="rId24" name="Check Box 21">
              <controlPr defaultSize="0" autoFill="0" autoLine="0" autoPict="0">
                <anchor moveWithCells="1">
                  <from>
                    <xdr:col>9</xdr:col>
                    <xdr:colOff>66675</xdr:colOff>
                    <xdr:row>51</xdr:row>
                    <xdr:rowOff>0</xdr:rowOff>
                  </from>
                  <to>
                    <xdr:col>10</xdr:col>
                    <xdr:colOff>104775</xdr:colOff>
                    <xdr:row>52</xdr:row>
                    <xdr:rowOff>180975</xdr:rowOff>
                  </to>
                </anchor>
              </controlPr>
            </control>
          </mc:Choice>
        </mc:AlternateContent>
        <mc:AlternateContent xmlns:mc="http://schemas.openxmlformats.org/markup-compatibility/2006">
          <mc:Choice Requires="x14">
            <control shapeId="36886" r:id="rId25" name="Check Box 22">
              <controlPr defaultSize="0" autoFill="0" autoLine="0" autoPict="0">
                <anchor moveWithCells="1">
                  <from>
                    <xdr:col>9</xdr:col>
                    <xdr:colOff>66675</xdr:colOff>
                    <xdr:row>53</xdr:row>
                    <xdr:rowOff>0</xdr:rowOff>
                  </from>
                  <to>
                    <xdr:col>10</xdr:col>
                    <xdr:colOff>104775</xdr:colOff>
                    <xdr:row>54</xdr:row>
                    <xdr:rowOff>180975</xdr:rowOff>
                  </to>
                </anchor>
              </controlPr>
            </control>
          </mc:Choice>
        </mc:AlternateContent>
        <mc:AlternateContent xmlns:mc="http://schemas.openxmlformats.org/markup-compatibility/2006">
          <mc:Choice Requires="x14">
            <control shapeId="36887" r:id="rId26" name="Check Box 23">
              <controlPr defaultSize="0" autoFill="0" autoLine="0" autoPict="0">
                <anchor moveWithCells="1">
                  <from>
                    <xdr:col>9</xdr:col>
                    <xdr:colOff>66675</xdr:colOff>
                    <xdr:row>55</xdr:row>
                    <xdr:rowOff>0</xdr:rowOff>
                  </from>
                  <to>
                    <xdr:col>10</xdr:col>
                    <xdr:colOff>104775</xdr:colOff>
                    <xdr:row>56</xdr:row>
                    <xdr:rowOff>180975</xdr:rowOff>
                  </to>
                </anchor>
              </controlPr>
            </control>
          </mc:Choice>
        </mc:AlternateContent>
        <mc:AlternateContent xmlns:mc="http://schemas.openxmlformats.org/markup-compatibility/2006">
          <mc:Choice Requires="x14">
            <control shapeId="36888" r:id="rId27" name="Check Box 24">
              <controlPr defaultSize="0" autoFill="0" autoLine="0" autoPict="0">
                <anchor moveWithCells="1">
                  <from>
                    <xdr:col>9</xdr:col>
                    <xdr:colOff>66675</xdr:colOff>
                    <xdr:row>67</xdr:row>
                    <xdr:rowOff>0</xdr:rowOff>
                  </from>
                  <to>
                    <xdr:col>10</xdr:col>
                    <xdr:colOff>104775</xdr:colOff>
                    <xdr:row>68</xdr:row>
                    <xdr:rowOff>180975</xdr:rowOff>
                  </to>
                </anchor>
              </controlPr>
            </control>
          </mc:Choice>
        </mc:AlternateContent>
        <mc:AlternateContent xmlns:mc="http://schemas.openxmlformats.org/markup-compatibility/2006">
          <mc:Choice Requires="x14">
            <control shapeId="36889" r:id="rId28" name="Check Box 25">
              <controlPr defaultSize="0" autoFill="0" autoLine="0" autoPict="0">
                <anchor moveWithCells="1">
                  <from>
                    <xdr:col>9</xdr:col>
                    <xdr:colOff>66675</xdr:colOff>
                    <xdr:row>69</xdr:row>
                    <xdr:rowOff>0</xdr:rowOff>
                  </from>
                  <to>
                    <xdr:col>10</xdr:col>
                    <xdr:colOff>104775</xdr:colOff>
                    <xdr:row>70</xdr:row>
                    <xdr:rowOff>180975</xdr:rowOff>
                  </to>
                </anchor>
              </controlPr>
            </control>
          </mc:Choice>
        </mc:AlternateContent>
        <mc:AlternateContent xmlns:mc="http://schemas.openxmlformats.org/markup-compatibility/2006">
          <mc:Choice Requires="x14">
            <control shapeId="36890" r:id="rId29" name="Check Box 26">
              <controlPr defaultSize="0" autoFill="0" autoLine="0" autoPict="0">
                <anchor moveWithCells="1">
                  <from>
                    <xdr:col>25</xdr:col>
                    <xdr:colOff>66675</xdr:colOff>
                    <xdr:row>57</xdr:row>
                    <xdr:rowOff>0</xdr:rowOff>
                  </from>
                  <to>
                    <xdr:col>26</xdr:col>
                    <xdr:colOff>104775</xdr:colOff>
                    <xdr:row>58</xdr:row>
                    <xdr:rowOff>180975</xdr:rowOff>
                  </to>
                </anchor>
              </controlPr>
            </control>
          </mc:Choice>
        </mc:AlternateContent>
        <mc:AlternateContent xmlns:mc="http://schemas.openxmlformats.org/markup-compatibility/2006">
          <mc:Choice Requires="x14">
            <control shapeId="36891" r:id="rId30" name="Check Box 27">
              <controlPr defaultSize="0" autoFill="0" autoLine="0" autoPict="0">
                <anchor moveWithCells="1">
                  <from>
                    <xdr:col>25</xdr:col>
                    <xdr:colOff>66675</xdr:colOff>
                    <xdr:row>59</xdr:row>
                    <xdr:rowOff>0</xdr:rowOff>
                  </from>
                  <to>
                    <xdr:col>26</xdr:col>
                    <xdr:colOff>104775</xdr:colOff>
                    <xdr:row>60</xdr:row>
                    <xdr:rowOff>180975</xdr:rowOff>
                  </to>
                </anchor>
              </controlPr>
            </control>
          </mc:Choice>
        </mc:AlternateContent>
        <mc:AlternateContent xmlns:mc="http://schemas.openxmlformats.org/markup-compatibility/2006">
          <mc:Choice Requires="x14">
            <control shapeId="36892" r:id="rId31" name="Check Box 28">
              <controlPr defaultSize="0" autoFill="0" autoLine="0" autoPict="0">
                <anchor moveWithCells="1">
                  <from>
                    <xdr:col>25</xdr:col>
                    <xdr:colOff>66675</xdr:colOff>
                    <xdr:row>61</xdr:row>
                    <xdr:rowOff>0</xdr:rowOff>
                  </from>
                  <to>
                    <xdr:col>26</xdr:col>
                    <xdr:colOff>104775</xdr:colOff>
                    <xdr:row>62</xdr:row>
                    <xdr:rowOff>180975</xdr:rowOff>
                  </to>
                </anchor>
              </controlPr>
            </control>
          </mc:Choice>
        </mc:AlternateContent>
        <mc:AlternateContent xmlns:mc="http://schemas.openxmlformats.org/markup-compatibility/2006">
          <mc:Choice Requires="x14">
            <control shapeId="36893" r:id="rId32" name="Check Box 29">
              <controlPr defaultSize="0" autoFill="0" autoLine="0" autoPict="0">
                <anchor moveWithCells="1">
                  <from>
                    <xdr:col>25</xdr:col>
                    <xdr:colOff>66675</xdr:colOff>
                    <xdr:row>63</xdr:row>
                    <xdr:rowOff>0</xdr:rowOff>
                  </from>
                  <to>
                    <xdr:col>26</xdr:col>
                    <xdr:colOff>104775</xdr:colOff>
                    <xdr:row>64</xdr:row>
                    <xdr:rowOff>180975</xdr:rowOff>
                  </to>
                </anchor>
              </controlPr>
            </control>
          </mc:Choice>
        </mc:AlternateContent>
        <mc:AlternateContent xmlns:mc="http://schemas.openxmlformats.org/markup-compatibility/2006">
          <mc:Choice Requires="x14">
            <control shapeId="36894" r:id="rId33" name="Check Box 30">
              <controlPr defaultSize="0" autoFill="0" autoLine="0" autoPict="0">
                <anchor moveWithCells="1">
                  <from>
                    <xdr:col>17</xdr:col>
                    <xdr:colOff>66675</xdr:colOff>
                    <xdr:row>67</xdr:row>
                    <xdr:rowOff>0</xdr:rowOff>
                  </from>
                  <to>
                    <xdr:col>18</xdr:col>
                    <xdr:colOff>104775</xdr:colOff>
                    <xdr:row>68</xdr:row>
                    <xdr:rowOff>180975</xdr:rowOff>
                  </to>
                </anchor>
              </controlPr>
            </control>
          </mc:Choice>
        </mc:AlternateContent>
        <mc:AlternateContent xmlns:mc="http://schemas.openxmlformats.org/markup-compatibility/2006">
          <mc:Choice Requires="x14">
            <control shapeId="36895" r:id="rId34" name="Check Box 31">
              <controlPr defaultSize="0" autoFill="0" autoLine="0" autoPict="0">
                <anchor moveWithCells="1">
                  <from>
                    <xdr:col>17</xdr:col>
                    <xdr:colOff>66675</xdr:colOff>
                    <xdr:row>69</xdr:row>
                    <xdr:rowOff>0</xdr:rowOff>
                  </from>
                  <to>
                    <xdr:col>18</xdr:col>
                    <xdr:colOff>104775</xdr:colOff>
                    <xdr:row>70</xdr:row>
                    <xdr:rowOff>180975</xdr:rowOff>
                  </to>
                </anchor>
              </controlPr>
            </control>
          </mc:Choice>
        </mc:AlternateContent>
        <mc:AlternateContent xmlns:mc="http://schemas.openxmlformats.org/markup-compatibility/2006">
          <mc:Choice Requires="x14">
            <control shapeId="36896" r:id="rId35" name="Check Box 32">
              <controlPr defaultSize="0" autoFill="0" autoLine="0" autoPict="0">
                <anchor moveWithCells="1">
                  <from>
                    <xdr:col>17</xdr:col>
                    <xdr:colOff>66675</xdr:colOff>
                    <xdr:row>71</xdr:row>
                    <xdr:rowOff>0</xdr:rowOff>
                  </from>
                  <to>
                    <xdr:col>18</xdr:col>
                    <xdr:colOff>104775</xdr:colOff>
                    <xdr:row>72</xdr:row>
                    <xdr:rowOff>180975</xdr:rowOff>
                  </to>
                </anchor>
              </controlPr>
            </control>
          </mc:Choice>
        </mc:AlternateContent>
        <mc:AlternateContent xmlns:mc="http://schemas.openxmlformats.org/markup-compatibility/2006">
          <mc:Choice Requires="x14">
            <control shapeId="36897" r:id="rId36" name="Check Box 33">
              <controlPr defaultSize="0" autoFill="0" autoLine="0" autoPict="0">
                <anchor moveWithCells="1">
                  <from>
                    <xdr:col>25</xdr:col>
                    <xdr:colOff>66675</xdr:colOff>
                    <xdr:row>49</xdr:row>
                    <xdr:rowOff>0</xdr:rowOff>
                  </from>
                  <to>
                    <xdr:col>26</xdr:col>
                    <xdr:colOff>104775</xdr:colOff>
                    <xdr:row>50</xdr:row>
                    <xdr:rowOff>180975</xdr:rowOff>
                  </to>
                </anchor>
              </controlPr>
            </control>
          </mc:Choice>
        </mc:AlternateContent>
        <mc:AlternateContent xmlns:mc="http://schemas.openxmlformats.org/markup-compatibility/2006">
          <mc:Choice Requires="x14">
            <control shapeId="36898" r:id="rId37" name="Check Box 34">
              <controlPr defaultSize="0" autoFill="0" autoLine="0" autoPict="0">
                <anchor moveWithCells="1">
                  <from>
                    <xdr:col>25</xdr:col>
                    <xdr:colOff>66675</xdr:colOff>
                    <xdr:row>51</xdr:row>
                    <xdr:rowOff>0</xdr:rowOff>
                  </from>
                  <to>
                    <xdr:col>26</xdr:col>
                    <xdr:colOff>104775</xdr:colOff>
                    <xdr:row>52</xdr:row>
                    <xdr:rowOff>180975</xdr:rowOff>
                  </to>
                </anchor>
              </controlPr>
            </control>
          </mc:Choice>
        </mc:AlternateContent>
        <mc:AlternateContent xmlns:mc="http://schemas.openxmlformats.org/markup-compatibility/2006">
          <mc:Choice Requires="x14">
            <control shapeId="36899" r:id="rId38" name="Check Box 35">
              <controlPr defaultSize="0" autoFill="0" autoLine="0" autoPict="0">
                <anchor moveWithCells="1">
                  <from>
                    <xdr:col>25</xdr:col>
                    <xdr:colOff>66675</xdr:colOff>
                    <xdr:row>53</xdr:row>
                    <xdr:rowOff>0</xdr:rowOff>
                  </from>
                  <to>
                    <xdr:col>26</xdr:col>
                    <xdr:colOff>104775</xdr:colOff>
                    <xdr:row>54</xdr:row>
                    <xdr:rowOff>180975</xdr:rowOff>
                  </to>
                </anchor>
              </controlPr>
            </control>
          </mc:Choice>
        </mc:AlternateContent>
        <mc:AlternateContent xmlns:mc="http://schemas.openxmlformats.org/markup-compatibility/2006">
          <mc:Choice Requires="x14">
            <control shapeId="36900" r:id="rId39" name="Check Box 36">
              <controlPr defaultSize="0" autoFill="0" autoLine="0" autoPict="0">
                <anchor moveWithCells="1">
                  <from>
                    <xdr:col>25</xdr:col>
                    <xdr:colOff>66675</xdr:colOff>
                    <xdr:row>55</xdr:row>
                    <xdr:rowOff>0</xdr:rowOff>
                  </from>
                  <to>
                    <xdr:col>26</xdr:col>
                    <xdr:colOff>104775</xdr:colOff>
                    <xdr:row>56</xdr:row>
                    <xdr:rowOff>180975</xdr:rowOff>
                  </to>
                </anchor>
              </controlPr>
            </control>
          </mc:Choice>
        </mc:AlternateContent>
        <mc:AlternateContent xmlns:mc="http://schemas.openxmlformats.org/markup-compatibility/2006">
          <mc:Choice Requires="x14">
            <control shapeId="36901" r:id="rId40" name="Check Box 37">
              <controlPr defaultSize="0" autoFill="0" autoLine="0" autoPict="0">
                <anchor moveWithCells="1">
                  <from>
                    <xdr:col>25</xdr:col>
                    <xdr:colOff>66675</xdr:colOff>
                    <xdr:row>67</xdr:row>
                    <xdr:rowOff>0</xdr:rowOff>
                  </from>
                  <to>
                    <xdr:col>26</xdr:col>
                    <xdr:colOff>104775</xdr:colOff>
                    <xdr:row>68</xdr:row>
                    <xdr:rowOff>180975</xdr:rowOff>
                  </to>
                </anchor>
              </controlPr>
            </control>
          </mc:Choice>
        </mc:AlternateContent>
        <mc:AlternateContent xmlns:mc="http://schemas.openxmlformats.org/markup-compatibility/2006">
          <mc:Choice Requires="x14">
            <control shapeId="36902" r:id="rId41" name="Check Box 38">
              <controlPr defaultSize="0" autoFill="0" autoLine="0" autoPict="0">
                <anchor moveWithCells="1">
                  <from>
                    <xdr:col>25</xdr:col>
                    <xdr:colOff>66675</xdr:colOff>
                    <xdr:row>69</xdr:row>
                    <xdr:rowOff>0</xdr:rowOff>
                  </from>
                  <to>
                    <xdr:col>26</xdr:col>
                    <xdr:colOff>104775</xdr:colOff>
                    <xdr:row>70</xdr:row>
                    <xdr:rowOff>180975</xdr:rowOff>
                  </to>
                </anchor>
              </controlPr>
            </control>
          </mc:Choice>
        </mc:AlternateContent>
        <mc:AlternateContent xmlns:mc="http://schemas.openxmlformats.org/markup-compatibility/2006">
          <mc:Choice Requires="x14">
            <control shapeId="36903" r:id="rId42" name="Check Box 39">
              <controlPr defaultSize="0" autoFill="0" autoLine="0" autoPict="0">
                <anchor moveWithCells="1">
                  <from>
                    <xdr:col>25</xdr:col>
                    <xdr:colOff>66675</xdr:colOff>
                    <xdr:row>71</xdr:row>
                    <xdr:rowOff>0</xdr:rowOff>
                  </from>
                  <to>
                    <xdr:col>26</xdr:col>
                    <xdr:colOff>104775</xdr:colOff>
                    <xdr:row>72</xdr:row>
                    <xdr:rowOff>180975</xdr:rowOff>
                  </to>
                </anchor>
              </controlPr>
            </control>
          </mc:Choice>
        </mc:AlternateContent>
        <mc:AlternateContent xmlns:mc="http://schemas.openxmlformats.org/markup-compatibility/2006">
          <mc:Choice Requires="x14">
            <control shapeId="36904" r:id="rId43" name="Check Box 40">
              <controlPr defaultSize="0" autoFill="0" autoLine="0" autoPict="0">
                <anchor moveWithCells="1">
                  <from>
                    <xdr:col>33</xdr:col>
                    <xdr:colOff>66675</xdr:colOff>
                    <xdr:row>69</xdr:row>
                    <xdr:rowOff>0</xdr:rowOff>
                  </from>
                  <to>
                    <xdr:col>34</xdr:col>
                    <xdr:colOff>104775</xdr:colOff>
                    <xdr:row>70</xdr:row>
                    <xdr:rowOff>180975</xdr:rowOff>
                  </to>
                </anchor>
              </controlPr>
            </control>
          </mc:Choice>
        </mc:AlternateContent>
        <mc:AlternateContent xmlns:mc="http://schemas.openxmlformats.org/markup-compatibility/2006">
          <mc:Choice Requires="x14">
            <control shapeId="36905" r:id="rId44" name="Check Box 41">
              <controlPr defaultSize="0" autoFill="0" autoLine="0" autoPict="0">
                <anchor moveWithCells="1">
                  <from>
                    <xdr:col>9</xdr:col>
                    <xdr:colOff>66675</xdr:colOff>
                    <xdr:row>71</xdr:row>
                    <xdr:rowOff>0</xdr:rowOff>
                  </from>
                  <to>
                    <xdr:col>10</xdr:col>
                    <xdr:colOff>104775</xdr:colOff>
                    <xdr:row>72</xdr:row>
                    <xdr:rowOff>180975</xdr:rowOff>
                  </to>
                </anchor>
              </controlPr>
            </control>
          </mc:Choice>
        </mc:AlternateContent>
        <mc:AlternateContent xmlns:mc="http://schemas.openxmlformats.org/markup-compatibility/2006">
          <mc:Choice Requires="x14">
            <control shapeId="36906" r:id="rId45" name="Check Box 42">
              <controlPr defaultSize="0" autoFill="0" autoLine="0" autoPict="0">
                <anchor moveWithCells="1">
                  <from>
                    <xdr:col>9</xdr:col>
                    <xdr:colOff>66675</xdr:colOff>
                    <xdr:row>100</xdr:row>
                    <xdr:rowOff>0</xdr:rowOff>
                  </from>
                  <to>
                    <xdr:col>10</xdr:col>
                    <xdr:colOff>104775</xdr:colOff>
                    <xdr:row>101</xdr:row>
                    <xdr:rowOff>180975</xdr:rowOff>
                  </to>
                </anchor>
              </controlPr>
            </control>
          </mc:Choice>
        </mc:AlternateContent>
        <mc:AlternateContent xmlns:mc="http://schemas.openxmlformats.org/markup-compatibility/2006">
          <mc:Choice Requires="x14">
            <control shapeId="36907" r:id="rId46" name="Check Box 43">
              <controlPr defaultSize="0" autoFill="0" autoLine="0" autoPict="0">
                <anchor moveWithCells="1">
                  <from>
                    <xdr:col>14</xdr:col>
                    <xdr:colOff>66675</xdr:colOff>
                    <xdr:row>100</xdr:row>
                    <xdr:rowOff>0</xdr:rowOff>
                  </from>
                  <to>
                    <xdr:col>15</xdr:col>
                    <xdr:colOff>104775</xdr:colOff>
                    <xdr:row>101</xdr:row>
                    <xdr:rowOff>180975</xdr:rowOff>
                  </to>
                </anchor>
              </controlPr>
            </control>
          </mc:Choice>
        </mc:AlternateContent>
        <mc:AlternateContent xmlns:mc="http://schemas.openxmlformats.org/markup-compatibility/2006">
          <mc:Choice Requires="x14">
            <control shapeId="36908" r:id="rId47" name="Check Box 44">
              <controlPr defaultSize="0" autoFill="0" autoLine="0" autoPict="0">
                <anchor moveWithCells="1">
                  <from>
                    <xdr:col>27</xdr:col>
                    <xdr:colOff>66675</xdr:colOff>
                    <xdr:row>100</xdr:row>
                    <xdr:rowOff>0</xdr:rowOff>
                  </from>
                  <to>
                    <xdr:col>28</xdr:col>
                    <xdr:colOff>104775</xdr:colOff>
                    <xdr:row>101</xdr:row>
                    <xdr:rowOff>180975</xdr:rowOff>
                  </to>
                </anchor>
              </controlPr>
            </control>
          </mc:Choice>
        </mc:AlternateContent>
        <mc:AlternateContent xmlns:mc="http://schemas.openxmlformats.org/markup-compatibility/2006">
          <mc:Choice Requires="x14">
            <control shapeId="36909" r:id="rId48" name="Check Box 45">
              <controlPr defaultSize="0" autoFill="0" autoLine="0" autoPict="0">
                <anchor moveWithCells="1">
                  <from>
                    <xdr:col>32</xdr:col>
                    <xdr:colOff>66675</xdr:colOff>
                    <xdr:row>100</xdr:row>
                    <xdr:rowOff>0</xdr:rowOff>
                  </from>
                  <to>
                    <xdr:col>33</xdr:col>
                    <xdr:colOff>104775</xdr:colOff>
                    <xdr:row>101</xdr:row>
                    <xdr:rowOff>180975</xdr:rowOff>
                  </to>
                </anchor>
              </controlPr>
            </control>
          </mc:Choice>
        </mc:AlternateContent>
        <mc:AlternateContent xmlns:mc="http://schemas.openxmlformats.org/markup-compatibility/2006">
          <mc:Choice Requires="x14">
            <control shapeId="36910" r:id="rId49" name="Check Box 46">
              <controlPr defaultSize="0" autoFill="0" autoLine="0" autoPict="0">
                <anchor moveWithCells="1">
                  <from>
                    <xdr:col>9</xdr:col>
                    <xdr:colOff>66675</xdr:colOff>
                    <xdr:row>184</xdr:row>
                    <xdr:rowOff>0</xdr:rowOff>
                  </from>
                  <to>
                    <xdr:col>10</xdr:col>
                    <xdr:colOff>104775</xdr:colOff>
                    <xdr:row>185</xdr:row>
                    <xdr:rowOff>180975</xdr:rowOff>
                  </to>
                </anchor>
              </controlPr>
            </control>
          </mc:Choice>
        </mc:AlternateContent>
        <mc:AlternateContent xmlns:mc="http://schemas.openxmlformats.org/markup-compatibility/2006">
          <mc:Choice Requires="x14">
            <control shapeId="36911" r:id="rId50" name="Check Box 47">
              <controlPr defaultSize="0" autoFill="0" autoLine="0" autoPict="0">
                <anchor moveWithCells="1">
                  <from>
                    <xdr:col>9</xdr:col>
                    <xdr:colOff>66675</xdr:colOff>
                    <xdr:row>186</xdr:row>
                    <xdr:rowOff>0</xdr:rowOff>
                  </from>
                  <to>
                    <xdr:col>10</xdr:col>
                    <xdr:colOff>104775</xdr:colOff>
                    <xdr:row>187</xdr:row>
                    <xdr:rowOff>180975</xdr:rowOff>
                  </to>
                </anchor>
              </controlPr>
            </control>
          </mc:Choice>
        </mc:AlternateContent>
        <mc:AlternateContent xmlns:mc="http://schemas.openxmlformats.org/markup-compatibility/2006">
          <mc:Choice Requires="x14">
            <control shapeId="36912" r:id="rId51" name="Check Box 48">
              <controlPr defaultSize="0" autoFill="0" autoLine="0" autoPict="0">
                <anchor moveWithCells="1">
                  <from>
                    <xdr:col>9</xdr:col>
                    <xdr:colOff>66675</xdr:colOff>
                    <xdr:row>188</xdr:row>
                    <xdr:rowOff>0</xdr:rowOff>
                  </from>
                  <to>
                    <xdr:col>10</xdr:col>
                    <xdr:colOff>104775</xdr:colOff>
                    <xdr:row>189</xdr:row>
                    <xdr:rowOff>180975</xdr:rowOff>
                  </to>
                </anchor>
              </controlPr>
            </control>
          </mc:Choice>
        </mc:AlternateContent>
        <mc:AlternateContent xmlns:mc="http://schemas.openxmlformats.org/markup-compatibility/2006">
          <mc:Choice Requires="x14">
            <control shapeId="36913" r:id="rId52" name="Check Box 49">
              <controlPr defaultSize="0" autoFill="0" autoLine="0" autoPict="0">
                <anchor moveWithCells="1">
                  <from>
                    <xdr:col>14</xdr:col>
                    <xdr:colOff>66675</xdr:colOff>
                    <xdr:row>184</xdr:row>
                    <xdr:rowOff>0</xdr:rowOff>
                  </from>
                  <to>
                    <xdr:col>15</xdr:col>
                    <xdr:colOff>104775</xdr:colOff>
                    <xdr:row>185</xdr:row>
                    <xdr:rowOff>180975</xdr:rowOff>
                  </to>
                </anchor>
              </controlPr>
            </control>
          </mc:Choice>
        </mc:AlternateContent>
        <mc:AlternateContent xmlns:mc="http://schemas.openxmlformats.org/markup-compatibility/2006">
          <mc:Choice Requires="x14">
            <control shapeId="36914" r:id="rId53" name="Check Box 50">
              <controlPr defaultSize="0" autoFill="0" autoLine="0" autoPict="0">
                <anchor moveWithCells="1">
                  <from>
                    <xdr:col>14</xdr:col>
                    <xdr:colOff>66675</xdr:colOff>
                    <xdr:row>186</xdr:row>
                    <xdr:rowOff>0</xdr:rowOff>
                  </from>
                  <to>
                    <xdr:col>15</xdr:col>
                    <xdr:colOff>104775</xdr:colOff>
                    <xdr:row>187</xdr:row>
                    <xdr:rowOff>180975</xdr:rowOff>
                  </to>
                </anchor>
              </controlPr>
            </control>
          </mc:Choice>
        </mc:AlternateContent>
        <mc:AlternateContent xmlns:mc="http://schemas.openxmlformats.org/markup-compatibility/2006">
          <mc:Choice Requires="x14">
            <control shapeId="36915" r:id="rId54" name="Check Box 51">
              <controlPr defaultSize="0" autoFill="0" autoLine="0" autoPict="0">
                <anchor moveWithCells="1">
                  <from>
                    <xdr:col>14</xdr:col>
                    <xdr:colOff>66675</xdr:colOff>
                    <xdr:row>188</xdr:row>
                    <xdr:rowOff>0</xdr:rowOff>
                  </from>
                  <to>
                    <xdr:col>15</xdr:col>
                    <xdr:colOff>104775</xdr:colOff>
                    <xdr:row>189</xdr:row>
                    <xdr:rowOff>180975</xdr:rowOff>
                  </to>
                </anchor>
              </controlPr>
            </control>
          </mc:Choice>
        </mc:AlternateContent>
        <mc:AlternateContent xmlns:mc="http://schemas.openxmlformats.org/markup-compatibility/2006">
          <mc:Choice Requires="x14">
            <control shapeId="36916" r:id="rId55" name="Check Box 52">
              <controlPr defaultSize="0" autoFill="0" autoLine="0" autoPict="0">
                <anchor moveWithCells="1">
                  <from>
                    <xdr:col>1</xdr:col>
                    <xdr:colOff>66675</xdr:colOff>
                    <xdr:row>194</xdr:row>
                    <xdr:rowOff>0</xdr:rowOff>
                  </from>
                  <to>
                    <xdr:col>2</xdr:col>
                    <xdr:colOff>104775</xdr:colOff>
                    <xdr:row>195</xdr:row>
                    <xdr:rowOff>180975</xdr:rowOff>
                  </to>
                </anchor>
              </controlPr>
            </control>
          </mc:Choice>
        </mc:AlternateContent>
        <mc:AlternateContent xmlns:mc="http://schemas.openxmlformats.org/markup-compatibility/2006">
          <mc:Choice Requires="x14">
            <control shapeId="36917" r:id="rId56" name="Check Box 53">
              <controlPr defaultSize="0" autoFill="0" autoLine="0" autoPict="0">
                <anchor moveWithCells="1">
                  <from>
                    <xdr:col>9</xdr:col>
                    <xdr:colOff>66675</xdr:colOff>
                    <xdr:row>194</xdr:row>
                    <xdr:rowOff>0</xdr:rowOff>
                  </from>
                  <to>
                    <xdr:col>10</xdr:col>
                    <xdr:colOff>104775</xdr:colOff>
                    <xdr:row>195</xdr:row>
                    <xdr:rowOff>180975</xdr:rowOff>
                  </to>
                </anchor>
              </controlPr>
            </control>
          </mc:Choice>
        </mc:AlternateContent>
        <mc:AlternateContent xmlns:mc="http://schemas.openxmlformats.org/markup-compatibility/2006">
          <mc:Choice Requires="x14">
            <control shapeId="36918" r:id="rId57" name="Check Box 54">
              <controlPr defaultSize="0" autoFill="0" autoLine="0" autoPict="0">
                <anchor moveWithCells="1">
                  <from>
                    <xdr:col>17</xdr:col>
                    <xdr:colOff>66675</xdr:colOff>
                    <xdr:row>194</xdr:row>
                    <xdr:rowOff>0</xdr:rowOff>
                  </from>
                  <to>
                    <xdr:col>18</xdr:col>
                    <xdr:colOff>104775</xdr:colOff>
                    <xdr:row>195</xdr:row>
                    <xdr:rowOff>180975</xdr:rowOff>
                  </to>
                </anchor>
              </controlPr>
            </control>
          </mc:Choice>
        </mc:AlternateContent>
        <mc:AlternateContent xmlns:mc="http://schemas.openxmlformats.org/markup-compatibility/2006">
          <mc:Choice Requires="x14">
            <control shapeId="36919" r:id="rId58" name="Check Box 55">
              <controlPr defaultSize="0" autoFill="0" autoLine="0" autoPict="0">
                <anchor moveWithCells="1">
                  <from>
                    <xdr:col>25</xdr:col>
                    <xdr:colOff>66675</xdr:colOff>
                    <xdr:row>194</xdr:row>
                    <xdr:rowOff>0</xdr:rowOff>
                  </from>
                  <to>
                    <xdr:col>26</xdr:col>
                    <xdr:colOff>104775</xdr:colOff>
                    <xdr:row>195</xdr:row>
                    <xdr:rowOff>180975</xdr:rowOff>
                  </to>
                </anchor>
              </controlPr>
            </control>
          </mc:Choice>
        </mc:AlternateContent>
        <mc:AlternateContent xmlns:mc="http://schemas.openxmlformats.org/markup-compatibility/2006">
          <mc:Choice Requires="x14">
            <control shapeId="36920" r:id="rId59" name="Check Box 56">
              <controlPr defaultSize="0" autoFill="0" autoLine="0" autoPict="0">
                <anchor moveWithCells="1">
                  <from>
                    <xdr:col>33</xdr:col>
                    <xdr:colOff>66675</xdr:colOff>
                    <xdr:row>194</xdr:row>
                    <xdr:rowOff>0</xdr:rowOff>
                  </from>
                  <to>
                    <xdr:col>34</xdr:col>
                    <xdr:colOff>104775</xdr:colOff>
                    <xdr:row>195</xdr:row>
                    <xdr:rowOff>180975</xdr:rowOff>
                  </to>
                </anchor>
              </controlPr>
            </control>
          </mc:Choice>
        </mc:AlternateContent>
        <mc:AlternateContent xmlns:mc="http://schemas.openxmlformats.org/markup-compatibility/2006">
          <mc:Choice Requires="x14">
            <control shapeId="36921" r:id="rId60" name="Check Box 57">
              <controlPr defaultSize="0" autoFill="0" autoLine="0" autoPict="0">
                <anchor moveWithCells="1">
                  <from>
                    <xdr:col>6</xdr:col>
                    <xdr:colOff>66675</xdr:colOff>
                    <xdr:row>200</xdr:row>
                    <xdr:rowOff>0</xdr:rowOff>
                  </from>
                  <to>
                    <xdr:col>7</xdr:col>
                    <xdr:colOff>104775</xdr:colOff>
                    <xdr:row>200</xdr:row>
                    <xdr:rowOff>371475</xdr:rowOff>
                  </to>
                </anchor>
              </controlPr>
            </control>
          </mc:Choice>
        </mc:AlternateContent>
        <mc:AlternateContent xmlns:mc="http://schemas.openxmlformats.org/markup-compatibility/2006">
          <mc:Choice Requires="x14">
            <control shapeId="36922" r:id="rId61" name="Check Box 58">
              <controlPr defaultSize="0" autoFill="0" autoLine="0" autoPict="0">
                <anchor moveWithCells="1">
                  <from>
                    <xdr:col>6</xdr:col>
                    <xdr:colOff>66675</xdr:colOff>
                    <xdr:row>201</xdr:row>
                    <xdr:rowOff>0</xdr:rowOff>
                  </from>
                  <to>
                    <xdr:col>7</xdr:col>
                    <xdr:colOff>104775</xdr:colOff>
                    <xdr:row>201</xdr:row>
                    <xdr:rowOff>371475</xdr:rowOff>
                  </to>
                </anchor>
              </controlPr>
            </control>
          </mc:Choice>
        </mc:AlternateContent>
        <mc:AlternateContent xmlns:mc="http://schemas.openxmlformats.org/markup-compatibility/2006">
          <mc:Choice Requires="x14">
            <control shapeId="36923" r:id="rId62" name="Check Box 59">
              <controlPr defaultSize="0" autoFill="0" autoLine="0" autoPict="0">
                <anchor moveWithCells="1">
                  <from>
                    <xdr:col>6</xdr:col>
                    <xdr:colOff>66675</xdr:colOff>
                    <xdr:row>202</xdr:row>
                    <xdr:rowOff>0</xdr:rowOff>
                  </from>
                  <to>
                    <xdr:col>7</xdr:col>
                    <xdr:colOff>104775</xdr:colOff>
                    <xdr:row>203</xdr:row>
                    <xdr:rowOff>9525</xdr:rowOff>
                  </to>
                </anchor>
              </controlPr>
            </control>
          </mc:Choice>
        </mc:AlternateContent>
        <mc:AlternateContent xmlns:mc="http://schemas.openxmlformats.org/markup-compatibility/2006">
          <mc:Choice Requires="x14">
            <control shapeId="36924" r:id="rId63" name="Check Box 60">
              <controlPr defaultSize="0" autoFill="0" autoLine="0" autoPict="0">
                <anchor moveWithCells="1">
                  <from>
                    <xdr:col>6</xdr:col>
                    <xdr:colOff>66675</xdr:colOff>
                    <xdr:row>203</xdr:row>
                    <xdr:rowOff>0</xdr:rowOff>
                  </from>
                  <to>
                    <xdr:col>7</xdr:col>
                    <xdr:colOff>104775</xdr:colOff>
                    <xdr:row>204</xdr:row>
                    <xdr:rowOff>9525</xdr:rowOff>
                  </to>
                </anchor>
              </controlPr>
            </control>
          </mc:Choice>
        </mc:AlternateContent>
        <mc:AlternateContent xmlns:mc="http://schemas.openxmlformats.org/markup-compatibility/2006">
          <mc:Choice Requires="x14">
            <control shapeId="36925" r:id="rId64" name="Check Box 61">
              <controlPr defaultSize="0" autoFill="0" autoLine="0" autoPict="0">
                <anchor moveWithCells="1">
                  <from>
                    <xdr:col>6</xdr:col>
                    <xdr:colOff>66675</xdr:colOff>
                    <xdr:row>204</xdr:row>
                    <xdr:rowOff>0</xdr:rowOff>
                  </from>
                  <to>
                    <xdr:col>7</xdr:col>
                    <xdr:colOff>104775</xdr:colOff>
                    <xdr:row>205</xdr:row>
                    <xdr:rowOff>9525</xdr:rowOff>
                  </to>
                </anchor>
              </controlPr>
            </control>
          </mc:Choice>
        </mc:AlternateContent>
        <mc:AlternateContent xmlns:mc="http://schemas.openxmlformats.org/markup-compatibility/2006">
          <mc:Choice Requires="x14">
            <control shapeId="36926" r:id="rId65" name="Check Box 62">
              <controlPr defaultSize="0" autoFill="0" autoLine="0" autoPict="0">
                <anchor moveWithCells="1">
                  <from>
                    <xdr:col>6</xdr:col>
                    <xdr:colOff>66675</xdr:colOff>
                    <xdr:row>205</xdr:row>
                    <xdr:rowOff>0</xdr:rowOff>
                  </from>
                  <to>
                    <xdr:col>7</xdr:col>
                    <xdr:colOff>104775</xdr:colOff>
                    <xdr:row>206</xdr:row>
                    <xdr:rowOff>9525</xdr:rowOff>
                  </to>
                </anchor>
              </controlPr>
            </control>
          </mc:Choice>
        </mc:AlternateContent>
        <mc:AlternateContent xmlns:mc="http://schemas.openxmlformats.org/markup-compatibility/2006">
          <mc:Choice Requires="x14">
            <control shapeId="36927" r:id="rId66" name="Check Box 63">
              <controlPr defaultSize="0" autoFill="0" autoLine="0" autoPict="0">
                <anchor moveWithCells="1">
                  <from>
                    <xdr:col>6</xdr:col>
                    <xdr:colOff>66675</xdr:colOff>
                    <xdr:row>206</xdr:row>
                    <xdr:rowOff>0</xdr:rowOff>
                  </from>
                  <to>
                    <xdr:col>7</xdr:col>
                    <xdr:colOff>104775</xdr:colOff>
                    <xdr:row>207</xdr:row>
                    <xdr:rowOff>9525</xdr:rowOff>
                  </to>
                </anchor>
              </controlPr>
            </control>
          </mc:Choice>
        </mc:AlternateContent>
        <mc:AlternateContent xmlns:mc="http://schemas.openxmlformats.org/markup-compatibility/2006">
          <mc:Choice Requires="x14">
            <control shapeId="36928" r:id="rId67" name="Check Box 64">
              <controlPr defaultSize="0" autoFill="0" autoLine="0" autoPict="0">
                <anchor moveWithCells="1">
                  <from>
                    <xdr:col>6</xdr:col>
                    <xdr:colOff>66675</xdr:colOff>
                    <xdr:row>207</xdr:row>
                    <xdr:rowOff>0</xdr:rowOff>
                  </from>
                  <to>
                    <xdr:col>7</xdr:col>
                    <xdr:colOff>104775</xdr:colOff>
                    <xdr:row>208</xdr:row>
                    <xdr:rowOff>9525</xdr:rowOff>
                  </to>
                </anchor>
              </controlPr>
            </control>
          </mc:Choice>
        </mc:AlternateContent>
        <mc:AlternateContent xmlns:mc="http://schemas.openxmlformats.org/markup-compatibility/2006">
          <mc:Choice Requires="x14">
            <control shapeId="36929" r:id="rId68" name="Check Box 65">
              <controlPr defaultSize="0" autoFill="0" autoLine="0" autoPict="0">
                <anchor moveWithCells="1">
                  <from>
                    <xdr:col>6</xdr:col>
                    <xdr:colOff>66675</xdr:colOff>
                    <xdr:row>208</xdr:row>
                    <xdr:rowOff>0</xdr:rowOff>
                  </from>
                  <to>
                    <xdr:col>7</xdr:col>
                    <xdr:colOff>104775</xdr:colOff>
                    <xdr:row>209</xdr:row>
                    <xdr:rowOff>9525</xdr:rowOff>
                  </to>
                </anchor>
              </controlPr>
            </control>
          </mc:Choice>
        </mc:AlternateContent>
        <mc:AlternateContent xmlns:mc="http://schemas.openxmlformats.org/markup-compatibility/2006">
          <mc:Choice Requires="x14">
            <control shapeId="36930" r:id="rId69" name="Check Box 66">
              <controlPr defaultSize="0" autoFill="0" autoLine="0" autoPict="0">
                <anchor moveWithCells="1">
                  <from>
                    <xdr:col>6</xdr:col>
                    <xdr:colOff>66675</xdr:colOff>
                    <xdr:row>209</xdr:row>
                    <xdr:rowOff>0</xdr:rowOff>
                  </from>
                  <to>
                    <xdr:col>7</xdr:col>
                    <xdr:colOff>104775</xdr:colOff>
                    <xdr:row>210</xdr:row>
                    <xdr:rowOff>9525</xdr:rowOff>
                  </to>
                </anchor>
              </controlPr>
            </control>
          </mc:Choice>
        </mc:AlternateContent>
        <mc:AlternateContent xmlns:mc="http://schemas.openxmlformats.org/markup-compatibility/2006">
          <mc:Choice Requires="x14">
            <control shapeId="36931" r:id="rId70" name="Check Box 67">
              <controlPr defaultSize="0" autoFill="0" autoLine="0" autoPict="0">
                <anchor moveWithCells="1">
                  <from>
                    <xdr:col>6</xdr:col>
                    <xdr:colOff>66675</xdr:colOff>
                    <xdr:row>210</xdr:row>
                    <xdr:rowOff>0</xdr:rowOff>
                  </from>
                  <to>
                    <xdr:col>7</xdr:col>
                    <xdr:colOff>104775</xdr:colOff>
                    <xdr:row>211</xdr:row>
                    <xdr:rowOff>9525</xdr:rowOff>
                  </to>
                </anchor>
              </controlPr>
            </control>
          </mc:Choice>
        </mc:AlternateContent>
        <mc:AlternateContent xmlns:mc="http://schemas.openxmlformats.org/markup-compatibility/2006">
          <mc:Choice Requires="x14">
            <control shapeId="36932" r:id="rId71" name="Check Box 68">
              <controlPr defaultSize="0" autoFill="0" autoLine="0" autoPict="0">
                <anchor moveWithCells="1">
                  <from>
                    <xdr:col>6</xdr:col>
                    <xdr:colOff>66675</xdr:colOff>
                    <xdr:row>211</xdr:row>
                    <xdr:rowOff>0</xdr:rowOff>
                  </from>
                  <to>
                    <xdr:col>7</xdr:col>
                    <xdr:colOff>104775</xdr:colOff>
                    <xdr:row>212</xdr:row>
                    <xdr:rowOff>9525</xdr:rowOff>
                  </to>
                </anchor>
              </controlPr>
            </control>
          </mc:Choice>
        </mc:AlternateContent>
        <mc:AlternateContent xmlns:mc="http://schemas.openxmlformats.org/markup-compatibility/2006">
          <mc:Choice Requires="x14">
            <control shapeId="36933" r:id="rId72" name="Check Box 69">
              <controlPr defaultSize="0" autoFill="0" autoLine="0" autoPict="0">
                <anchor moveWithCells="1">
                  <from>
                    <xdr:col>6</xdr:col>
                    <xdr:colOff>66675</xdr:colOff>
                    <xdr:row>212</xdr:row>
                    <xdr:rowOff>0</xdr:rowOff>
                  </from>
                  <to>
                    <xdr:col>7</xdr:col>
                    <xdr:colOff>104775</xdr:colOff>
                    <xdr:row>213</xdr:row>
                    <xdr:rowOff>9525</xdr:rowOff>
                  </to>
                </anchor>
              </controlPr>
            </control>
          </mc:Choice>
        </mc:AlternateContent>
        <mc:AlternateContent xmlns:mc="http://schemas.openxmlformats.org/markup-compatibility/2006">
          <mc:Choice Requires="x14">
            <control shapeId="36934" r:id="rId73" name="Check Box 70">
              <controlPr defaultSize="0" autoFill="0" autoLine="0" autoPict="0">
                <anchor moveWithCells="1">
                  <from>
                    <xdr:col>6</xdr:col>
                    <xdr:colOff>66675</xdr:colOff>
                    <xdr:row>214</xdr:row>
                    <xdr:rowOff>0</xdr:rowOff>
                  </from>
                  <to>
                    <xdr:col>7</xdr:col>
                    <xdr:colOff>104775</xdr:colOff>
                    <xdr:row>215</xdr:row>
                    <xdr:rowOff>9525</xdr:rowOff>
                  </to>
                </anchor>
              </controlPr>
            </control>
          </mc:Choice>
        </mc:AlternateContent>
        <mc:AlternateContent xmlns:mc="http://schemas.openxmlformats.org/markup-compatibility/2006">
          <mc:Choice Requires="x14">
            <control shapeId="36935" r:id="rId74" name="Check Box 71">
              <controlPr defaultSize="0" autoFill="0" autoLine="0" autoPict="0">
                <anchor moveWithCells="1">
                  <from>
                    <xdr:col>6</xdr:col>
                    <xdr:colOff>66675</xdr:colOff>
                    <xdr:row>215</xdr:row>
                    <xdr:rowOff>0</xdr:rowOff>
                  </from>
                  <to>
                    <xdr:col>7</xdr:col>
                    <xdr:colOff>104775</xdr:colOff>
                    <xdr:row>216</xdr:row>
                    <xdr:rowOff>9525</xdr:rowOff>
                  </to>
                </anchor>
              </controlPr>
            </control>
          </mc:Choice>
        </mc:AlternateContent>
        <mc:AlternateContent xmlns:mc="http://schemas.openxmlformats.org/markup-compatibility/2006">
          <mc:Choice Requires="x14">
            <control shapeId="36936" r:id="rId75" name="Check Box 72">
              <controlPr defaultSize="0" autoFill="0" autoLine="0" autoPict="0">
                <anchor moveWithCells="1">
                  <from>
                    <xdr:col>6</xdr:col>
                    <xdr:colOff>66675</xdr:colOff>
                    <xdr:row>216</xdr:row>
                    <xdr:rowOff>0</xdr:rowOff>
                  </from>
                  <to>
                    <xdr:col>7</xdr:col>
                    <xdr:colOff>104775</xdr:colOff>
                    <xdr:row>217</xdr:row>
                    <xdr:rowOff>9525</xdr:rowOff>
                  </to>
                </anchor>
              </controlPr>
            </control>
          </mc:Choice>
        </mc:AlternateContent>
        <mc:AlternateContent xmlns:mc="http://schemas.openxmlformats.org/markup-compatibility/2006">
          <mc:Choice Requires="x14">
            <control shapeId="36937" r:id="rId76" name="Check Box 73">
              <controlPr defaultSize="0" autoFill="0" autoLine="0" autoPict="0">
                <anchor moveWithCells="1">
                  <from>
                    <xdr:col>6</xdr:col>
                    <xdr:colOff>66675</xdr:colOff>
                    <xdr:row>217</xdr:row>
                    <xdr:rowOff>0</xdr:rowOff>
                  </from>
                  <to>
                    <xdr:col>7</xdr:col>
                    <xdr:colOff>104775</xdr:colOff>
                    <xdr:row>218</xdr:row>
                    <xdr:rowOff>9525</xdr:rowOff>
                  </to>
                </anchor>
              </controlPr>
            </control>
          </mc:Choice>
        </mc:AlternateContent>
        <mc:AlternateContent xmlns:mc="http://schemas.openxmlformats.org/markup-compatibility/2006">
          <mc:Choice Requires="x14">
            <control shapeId="36938" r:id="rId77" name="Check Box 74">
              <controlPr defaultSize="0" autoFill="0" autoLine="0" autoPict="0">
                <anchor moveWithCells="1">
                  <from>
                    <xdr:col>6</xdr:col>
                    <xdr:colOff>66675</xdr:colOff>
                    <xdr:row>218</xdr:row>
                    <xdr:rowOff>0</xdr:rowOff>
                  </from>
                  <to>
                    <xdr:col>7</xdr:col>
                    <xdr:colOff>104775</xdr:colOff>
                    <xdr:row>219</xdr:row>
                    <xdr:rowOff>9525</xdr:rowOff>
                  </to>
                </anchor>
              </controlPr>
            </control>
          </mc:Choice>
        </mc:AlternateContent>
        <mc:AlternateContent xmlns:mc="http://schemas.openxmlformats.org/markup-compatibility/2006">
          <mc:Choice Requires="x14">
            <control shapeId="36939" r:id="rId78" name="Check Box 75">
              <controlPr defaultSize="0" autoFill="0" autoLine="0" autoPict="0">
                <anchor moveWithCells="1">
                  <from>
                    <xdr:col>6</xdr:col>
                    <xdr:colOff>66675</xdr:colOff>
                    <xdr:row>219</xdr:row>
                    <xdr:rowOff>0</xdr:rowOff>
                  </from>
                  <to>
                    <xdr:col>7</xdr:col>
                    <xdr:colOff>104775</xdr:colOff>
                    <xdr:row>220</xdr:row>
                    <xdr:rowOff>9525</xdr:rowOff>
                  </to>
                </anchor>
              </controlPr>
            </control>
          </mc:Choice>
        </mc:AlternateContent>
        <mc:AlternateContent xmlns:mc="http://schemas.openxmlformats.org/markup-compatibility/2006">
          <mc:Choice Requires="x14">
            <control shapeId="36940" r:id="rId79" name="Check Box 76">
              <controlPr defaultSize="0" autoFill="0" autoLine="0" autoPict="0">
                <anchor moveWithCells="1">
                  <from>
                    <xdr:col>6</xdr:col>
                    <xdr:colOff>66675</xdr:colOff>
                    <xdr:row>213</xdr:row>
                    <xdr:rowOff>0</xdr:rowOff>
                  </from>
                  <to>
                    <xdr:col>7</xdr:col>
                    <xdr:colOff>104775</xdr:colOff>
                    <xdr:row>214</xdr:row>
                    <xdr:rowOff>9525</xdr:rowOff>
                  </to>
                </anchor>
              </controlPr>
            </control>
          </mc:Choice>
        </mc:AlternateContent>
        <mc:AlternateContent xmlns:mc="http://schemas.openxmlformats.org/markup-compatibility/2006">
          <mc:Choice Requires="x14">
            <control shapeId="36941" r:id="rId80" name="Check Box 77">
              <controlPr defaultSize="0" autoFill="0" autoLine="0" autoPict="0">
                <anchor moveWithCells="1">
                  <from>
                    <xdr:col>8</xdr:col>
                    <xdr:colOff>66675</xdr:colOff>
                    <xdr:row>259</xdr:row>
                    <xdr:rowOff>28575</xdr:rowOff>
                  </from>
                  <to>
                    <xdr:col>9</xdr:col>
                    <xdr:colOff>85725</xdr:colOff>
                    <xdr:row>262</xdr:row>
                    <xdr:rowOff>0</xdr:rowOff>
                  </to>
                </anchor>
              </controlPr>
            </control>
          </mc:Choice>
        </mc:AlternateContent>
        <mc:AlternateContent xmlns:mc="http://schemas.openxmlformats.org/markup-compatibility/2006">
          <mc:Choice Requires="x14">
            <control shapeId="36942" r:id="rId81" name="Check Box 78">
              <controlPr defaultSize="0" autoFill="0" autoLine="0" autoPict="0">
                <anchor moveWithCells="1">
                  <from>
                    <xdr:col>14</xdr:col>
                    <xdr:colOff>66675</xdr:colOff>
                    <xdr:row>259</xdr:row>
                    <xdr:rowOff>28575</xdr:rowOff>
                  </from>
                  <to>
                    <xdr:col>15</xdr:col>
                    <xdr:colOff>104775</xdr:colOff>
                    <xdr:row>262</xdr:row>
                    <xdr:rowOff>0</xdr:rowOff>
                  </to>
                </anchor>
              </controlPr>
            </control>
          </mc:Choice>
        </mc:AlternateContent>
        <mc:AlternateContent xmlns:mc="http://schemas.openxmlformats.org/markup-compatibility/2006">
          <mc:Choice Requires="x14">
            <control shapeId="36943" r:id="rId82" name="Check Box 79">
              <controlPr defaultSize="0" autoFill="0" autoLine="0" autoPict="0">
                <anchor moveWithCells="1">
                  <from>
                    <xdr:col>8</xdr:col>
                    <xdr:colOff>66675</xdr:colOff>
                    <xdr:row>262</xdr:row>
                    <xdr:rowOff>9525</xdr:rowOff>
                  </from>
                  <to>
                    <xdr:col>9</xdr:col>
                    <xdr:colOff>85725</xdr:colOff>
                    <xdr:row>263</xdr:row>
                    <xdr:rowOff>180975</xdr:rowOff>
                  </to>
                </anchor>
              </controlPr>
            </control>
          </mc:Choice>
        </mc:AlternateContent>
        <mc:AlternateContent xmlns:mc="http://schemas.openxmlformats.org/markup-compatibility/2006">
          <mc:Choice Requires="x14">
            <control shapeId="36944" r:id="rId83" name="Check Box 80">
              <controlPr defaultSize="0" autoFill="0" autoLine="0" autoPict="0">
                <anchor moveWithCells="1">
                  <from>
                    <xdr:col>16</xdr:col>
                    <xdr:colOff>66675</xdr:colOff>
                    <xdr:row>262</xdr:row>
                    <xdr:rowOff>9525</xdr:rowOff>
                  </from>
                  <to>
                    <xdr:col>17</xdr:col>
                    <xdr:colOff>104775</xdr:colOff>
                    <xdr:row>263</xdr:row>
                    <xdr:rowOff>180975</xdr:rowOff>
                  </to>
                </anchor>
              </controlPr>
            </control>
          </mc:Choice>
        </mc:AlternateContent>
        <mc:AlternateContent xmlns:mc="http://schemas.openxmlformats.org/markup-compatibility/2006">
          <mc:Choice Requires="x14">
            <control shapeId="36945" r:id="rId84" name="Check Box 81">
              <controlPr defaultSize="0" autoFill="0" autoLine="0" autoPict="0">
                <anchor moveWithCells="1">
                  <from>
                    <xdr:col>8</xdr:col>
                    <xdr:colOff>66675</xdr:colOff>
                    <xdr:row>268</xdr:row>
                    <xdr:rowOff>9525</xdr:rowOff>
                  </from>
                  <to>
                    <xdr:col>9</xdr:col>
                    <xdr:colOff>85725</xdr:colOff>
                    <xdr:row>270</xdr:row>
                    <xdr:rowOff>28575</xdr:rowOff>
                  </to>
                </anchor>
              </controlPr>
            </control>
          </mc:Choice>
        </mc:AlternateContent>
        <mc:AlternateContent xmlns:mc="http://schemas.openxmlformats.org/markup-compatibility/2006">
          <mc:Choice Requires="x14">
            <control shapeId="36946" r:id="rId85" name="Check Box 82">
              <controlPr defaultSize="0" autoFill="0" autoLine="0" autoPict="0">
                <anchor moveWithCells="1">
                  <from>
                    <xdr:col>16</xdr:col>
                    <xdr:colOff>66675</xdr:colOff>
                    <xdr:row>268</xdr:row>
                    <xdr:rowOff>9525</xdr:rowOff>
                  </from>
                  <to>
                    <xdr:col>17</xdr:col>
                    <xdr:colOff>104775</xdr:colOff>
                    <xdr:row>270</xdr:row>
                    <xdr:rowOff>28575</xdr:rowOff>
                  </to>
                </anchor>
              </controlPr>
            </control>
          </mc:Choice>
        </mc:AlternateContent>
        <mc:AlternateContent xmlns:mc="http://schemas.openxmlformats.org/markup-compatibility/2006">
          <mc:Choice Requires="x14">
            <control shapeId="36947" r:id="rId86" name="Check Box 83">
              <controlPr defaultSize="0" autoFill="0" autoLine="0" autoPict="0">
                <anchor moveWithCells="1">
                  <from>
                    <xdr:col>24</xdr:col>
                    <xdr:colOff>66675</xdr:colOff>
                    <xdr:row>268</xdr:row>
                    <xdr:rowOff>9525</xdr:rowOff>
                  </from>
                  <to>
                    <xdr:col>25</xdr:col>
                    <xdr:colOff>104775</xdr:colOff>
                    <xdr:row>270</xdr:row>
                    <xdr:rowOff>28575</xdr:rowOff>
                  </to>
                </anchor>
              </controlPr>
            </control>
          </mc:Choice>
        </mc:AlternateContent>
        <mc:AlternateContent xmlns:mc="http://schemas.openxmlformats.org/markup-compatibility/2006">
          <mc:Choice Requires="x14">
            <control shapeId="36948" r:id="rId87" name="Check Box 84">
              <controlPr defaultSize="0" autoFill="0" autoLine="0" autoPict="0">
                <anchor moveWithCells="1">
                  <from>
                    <xdr:col>32</xdr:col>
                    <xdr:colOff>66675</xdr:colOff>
                    <xdr:row>268</xdr:row>
                    <xdr:rowOff>9525</xdr:rowOff>
                  </from>
                  <to>
                    <xdr:col>33</xdr:col>
                    <xdr:colOff>104775</xdr:colOff>
                    <xdr:row>270</xdr:row>
                    <xdr:rowOff>28575</xdr:rowOff>
                  </to>
                </anchor>
              </controlPr>
            </control>
          </mc:Choice>
        </mc:AlternateContent>
        <mc:AlternateContent xmlns:mc="http://schemas.openxmlformats.org/markup-compatibility/2006">
          <mc:Choice Requires="x14">
            <control shapeId="36949" r:id="rId88" name="Check Box 85">
              <controlPr defaultSize="0" autoFill="0" autoLine="0" autoPict="0">
                <anchor moveWithCells="1">
                  <from>
                    <xdr:col>34</xdr:col>
                    <xdr:colOff>66675</xdr:colOff>
                    <xdr:row>259</xdr:row>
                    <xdr:rowOff>28575</xdr:rowOff>
                  </from>
                  <to>
                    <xdr:col>35</xdr:col>
                    <xdr:colOff>104775</xdr:colOff>
                    <xdr:row>262</xdr:row>
                    <xdr:rowOff>0</xdr:rowOff>
                  </to>
                </anchor>
              </controlPr>
            </control>
          </mc:Choice>
        </mc:AlternateContent>
        <mc:AlternateContent xmlns:mc="http://schemas.openxmlformats.org/markup-compatibility/2006">
          <mc:Choice Requires="x14">
            <control shapeId="36950" r:id="rId89" name="Check Box 86">
              <controlPr defaultSize="0" autoFill="0" autoLine="0" autoPict="0">
                <anchor moveWithCells="1">
                  <from>
                    <xdr:col>24</xdr:col>
                    <xdr:colOff>66675</xdr:colOff>
                    <xdr:row>274</xdr:row>
                    <xdr:rowOff>9525</xdr:rowOff>
                  </from>
                  <to>
                    <xdr:col>25</xdr:col>
                    <xdr:colOff>104775</xdr:colOff>
                    <xdr:row>275</xdr:row>
                    <xdr:rowOff>180975</xdr:rowOff>
                  </to>
                </anchor>
              </controlPr>
            </control>
          </mc:Choice>
        </mc:AlternateContent>
        <mc:AlternateContent xmlns:mc="http://schemas.openxmlformats.org/markup-compatibility/2006">
          <mc:Choice Requires="x14">
            <control shapeId="36951" r:id="rId90" name="Check Box 87">
              <controlPr defaultSize="0" autoFill="0" autoLine="0" autoPict="0">
                <anchor moveWithCells="1">
                  <from>
                    <xdr:col>32</xdr:col>
                    <xdr:colOff>66675</xdr:colOff>
                    <xdr:row>274</xdr:row>
                    <xdr:rowOff>9525</xdr:rowOff>
                  </from>
                  <to>
                    <xdr:col>33</xdr:col>
                    <xdr:colOff>104775</xdr:colOff>
                    <xdr:row>275</xdr:row>
                    <xdr:rowOff>180975</xdr:rowOff>
                  </to>
                </anchor>
              </controlPr>
            </control>
          </mc:Choice>
        </mc:AlternateContent>
        <mc:AlternateContent xmlns:mc="http://schemas.openxmlformats.org/markup-compatibility/2006">
          <mc:Choice Requires="x14">
            <control shapeId="36952" r:id="rId91" name="Check Box 88">
              <controlPr defaultSize="0" autoFill="0" autoLine="0" autoPict="0">
                <anchor moveWithCells="1">
                  <from>
                    <xdr:col>9</xdr:col>
                    <xdr:colOff>47625</xdr:colOff>
                    <xdr:row>24</xdr:row>
                    <xdr:rowOff>180975</xdr:rowOff>
                  </from>
                  <to>
                    <xdr:col>10</xdr:col>
                    <xdr:colOff>85725</xdr:colOff>
                    <xdr:row>25</xdr:row>
                    <xdr:rowOff>371475</xdr:rowOff>
                  </to>
                </anchor>
              </controlPr>
            </control>
          </mc:Choice>
        </mc:AlternateContent>
        <mc:AlternateContent xmlns:mc="http://schemas.openxmlformats.org/markup-compatibility/2006">
          <mc:Choice Requires="x14">
            <control shapeId="36953" r:id="rId92" name="Check Box 89">
              <controlPr defaultSize="0" autoFill="0" autoLine="0" autoPict="0">
                <anchor moveWithCells="1">
                  <from>
                    <xdr:col>9</xdr:col>
                    <xdr:colOff>47625</xdr:colOff>
                    <xdr:row>47</xdr:row>
                    <xdr:rowOff>9525</xdr:rowOff>
                  </from>
                  <to>
                    <xdr:col>10</xdr:col>
                    <xdr:colOff>95250</xdr:colOff>
                    <xdr:row>48</xdr:row>
                    <xdr:rowOff>161925</xdr:rowOff>
                  </to>
                </anchor>
              </controlPr>
            </control>
          </mc:Choice>
        </mc:AlternateContent>
        <mc:AlternateContent xmlns:mc="http://schemas.openxmlformats.org/markup-compatibility/2006">
          <mc:Choice Requires="x14">
            <control shapeId="36954" r:id="rId93" name="Check Box 90">
              <controlPr defaultSize="0" autoFill="0" autoLine="0" autoPict="0">
                <anchor moveWithCells="1">
                  <from>
                    <xdr:col>17</xdr:col>
                    <xdr:colOff>47625</xdr:colOff>
                    <xdr:row>47</xdr:row>
                    <xdr:rowOff>19050</xdr:rowOff>
                  </from>
                  <to>
                    <xdr:col>18</xdr:col>
                    <xdr:colOff>95250</xdr:colOff>
                    <xdr:row>49</xdr:row>
                    <xdr:rowOff>0</xdr:rowOff>
                  </to>
                </anchor>
              </controlPr>
            </control>
          </mc:Choice>
        </mc:AlternateContent>
        <mc:AlternateContent xmlns:mc="http://schemas.openxmlformats.org/markup-compatibility/2006">
          <mc:Choice Requires="x14">
            <control shapeId="36955" r:id="rId94" name="Check Box 91">
              <controlPr defaultSize="0" autoFill="0" autoLine="0" autoPict="0">
                <anchor moveWithCells="1">
                  <from>
                    <xdr:col>9</xdr:col>
                    <xdr:colOff>66675</xdr:colOff>
                    <xdr:row>57</xdr:row>
                    <xdr:rowOff>0</xdr:rowOff>
                  </from>
                  <to>
                    <xdr:col>10</xdr:col>
                    <xdr:colOff>104775</xdr:colOff>
                    <xdr:row>58</xdr:row>
                    <xdr:rowOff>180975</xdr:rowOff>
                  </to>
                </anchor>
              </controlPr>
            </control>
          </mc:Choice>
        </mc:AlternateContent>
        <mc:AlternateContent xmlns:mc="http://schemas.openxmlformats.org/markup-compatibility/2006">
          <mc:Choice Requires="x14">
            <control shapeId="36956" r:id="rId95" name="Check Box 92">
              <controlPr defaultSize="0" autoFill="0" autoLine="0" autoPict="0">
                <anchor moveWithCells="1">
                  <from>
                    <xdr:col>9</xdr:col>
                    <xdr:colOff>66675</xdr:colOff>
                    <xdr:row>59</xdr:row>
                    <xdr:rowOff>0</xdr:rowOff>
                  </from>
                  <to>
                    <xdr:col>10</xdr:col>
                    <xdr:colOff>104775</xdr:colOff>
                    <xdr:row>60</xdr:row>
                    <xdr:rowOff>180975</xdr:rowOff>
                  </to>
                </anchor>
              </controlPr>
            </control>
          </mc:Choice>
        </mc:AlternateContent>
        <mc:AlternateContent xmlns:mc="http://schemas.openxmlformats.org/markup-compatibility/2006">
          <mc:Choice Requires="x14">
            <control shapeId="36957" r:id="rId96" name="Check Box 93">
              <controlPr defaultSize="0" autoFill="0" autoLine="0" autoPict="0">
                <anchor moveWithCells="1">
                  <from>
                    <xdr:col>9</xdr:col>
                    <xdr:colOff>66675</xdr:colOff>
                    <xdr:row>59</xdr:row>
                    <xdr:rowOff>0</xdr:rowOff>
                  </from>
                  <to>
                    <xdr:col>10</xdr:col>
                    <xdr:colOff>104775</xdr:colOff>
                    <xdr:row>60</xdr:row>
                    <xdr:rowOff>180975</xdr:rowOff>
                  </to>
                </anchor>
              </controlPr>
            </control>
          </mc:Choice>
        </mc:AlternateContent>
        <mc:AlternateContent xmlns:mc="http://schemas.openxmlformats.org/markup-compatibility/2006">
          <mc:Choice Requires="x14">
            <control shapeId="36958" r:id="rId97" name="Check Box 94">
              <controlPr defaultSize="0" autoFill="0" autoLine="0" autoPict="0">
                <anchor moveWithCells="1">
                  <from>
                    <xdr:col>9</xdr:col>
                    <xdr:colOff>66675</xdr:colOff>
                    <xdr:row>61</xdr:row>
                    <xdr:rowOff>0</xdr:rowOff>
                  </from>
                  <to>
                    <xdr:col>10</xdr:col>
                    <xdr:colOff>104775</xdr:colOff>
                    <xdr:row>62</xdr:row>
                    <xdr:rowOff>180975</xdr:rowOff>
                  </to>
                </anchor>
              </controlPr>
            </control>
          </mc:Choice>
        </mc:AlternateContent>
        <mc:AlternateContent xmlns:mc="http://schemas.openxmlformats.org/markup-compatibility/2006">
          <mc:Choice Requires="x14">
            <control shapeId="36959" r:id="rId98" name="Check Box 95">
              <controlPr defaultSize="0" autoFill="0" autoLine="0" autoPict="0">
                <anchor moveWithCells="1">
                  <from>
                    <xdr:col>9</xdr:col>
                    <xdr:colOff>66675</xdr:colOff>
                    <xdr:row>63</xdr:row>
                    <xdr:rowOff>0</xdr:rowOff>
                  </from>
                  <to>
                    <xdr:col>10</xdr:col>
                    <xdr:colOff>104775</xdr:colOff>
                    <xdr:row>64</xdr:row>
                    <xdr:rowOff>180975</xdr:rowOff>
                  </to>
                </anchor>
              </controlPr>
            </control>
          </mc:Choice>
        </mc:AlternateContent>
        <mc:AlternateContent xmlns:mc="http://schemas.openxmlformats.org/markup-compatibility/2006">
          <mc:Choice Requires="x14">
            <control shapeId="36960" r:id="rId99" name="Check Box 96">
              <controlPr defaultSize="0" autoFill="0" autoLine="0" autoPict="0">
                <anchor moveWithCells="1">
                  <from>
                    <xdr:col>35</xdr:col>
                    <xdr:colOff>123825</xdr:colOff>
                    <xdr:row>248</xdr:row>
                    <xdr:rowOff>9525</xdr:rowOff>
                  </from>
                  <to>
                    <xdr:col>37</xdr:col>
                    <xdr:colOff>9525</xdr:colOff>
                    <xdr:row>249</xdr:row>
                    <xdr:rowOff>9525</xdr:rowOff>
                  </to>
                </anchor>
              </controlPr>
            </control>
          </mc:Choice>
        </mc:AlternateContent>
        <mc:AlternateContent xmlns:mc="http://schemas.openxmlformats.org/markup-compatibility/2006">
          <mc:Choice Requires="x14">
            <control shapeId="36961" r:id="rId100" name="Check Box 97">
              <controlPr defaultSize="0" autoFill="0" autoLine="0" autoPict="0">
                <anchor moveWithCells="1">
                  <from>
                    <xdr:col>38</xdr:col>
                    <xdr:colOff>123825</xdr:colOff>
                    <xdr:row>248</xdr:row>
                    <xdr:rowOff>0</xdr:rowOff>
                  </from>
                  <to>
                    <xdr:col>40</xdr:col>
                    <xdr:colOff>9525</xdr:colOff>
                    <xdr:row>249</xdr:row>
                    <xdr:rowOff>0</xdr:rowOff>
                  </to>
                </anchor>
              </controlPr>
            </control>
          </mc:Choice>
        </mc:AlternateContent>
        <mc:AlternateContent xmlns:mc="http://schemas.openxmlformats.org/markup-compatibility/2006">
          <mc:Choice Requires="x14">
            <control shapeId="36962" r:id="rId101" name="Check Box 98">
              <controlPr defaultSize="0" autoFill="0" autoLine="0" autoPict="0">
                <anchor moveWithCells="1">
                  <from>
                    <xdr:col>35</xdr:col>
                    <xdr:colOff>123825</xdr:colOff>
                    <xdr:row>249</xdr:row>
                    <xdr:rowOff>9525</xdr:rowOff>
                  </from>
                  <to>
                    <xdr:col>37</xdr:col>
                    <xdr:colOff>9525</xdr:colOff>
                    <xdr:row>250</xdr:row>
                    <xdr:rowOff>9525</xdr:rowOff>
                  </to>
                </anchor>
              </controlPr>
            </control>
          </mc:Choice>
        </mc:AlternateContent>
        <mc:AlternateContent xmlns:mc="http://schemas.openxmlformats.org/markup-compatibility/2006">
          <mc:Choice Requires="x14">
            <control shapeId="36963" r:id="rId102" name="Check Box 99">
              <controlPr defaultSize="0" autoFill="0" autoLine="0" autoPict="0">
                <anchor moveWithCells="1">
                  <from>
                    <xdr:col>38</xdr:col>
                    <xdr:colOff>123825</xdr:colOff>
                    <xdr:row>249</xdr:row>
                    <xdr:rowOff>0</xdr:rowOff>
                  </from>
                  <to>
                    <xdr:col>40</xdr:col>
                    <xdr:colOff>9525</xdr:colOff>
                    <xdr:row>250</xdr:row>
                    <xdr:rowOff>0</xdr:rowOff>
                  </to>
                </anchor>
              </controlPr>
            </control>
          </mc:Choice>
        </mc:AlternateContent>
        <mc:AlternateContent xmlns:mc="http://schemas.openxmlformats.org/markup-compatibility/2006">
          <mc:Choice Requires="x14">
            <control shapeId="36964" r:id="rId103" name="Check Box 100">
              <controlPr defaultSize="0" autoFill="0" autoLine="0" autoPict="0">
                <anchor moveWithCells="1">
                  <from>
                    <xdr:col>35</xdr:col>
                    <xdr:colOff>123825</xdr:colOff>
                    <xdr:row>250</xdr:row>
                    <xdr:rowOff>9525</xdr:rowOff>
                  </from>
                  <to>
                    <xdr:col>37</xdr:col>
                    <xdr:colOff>9525</xdr:colOff>
                    <xdr:row>251</xdr:row>
                    <xdr:rowOff>9525</xdr:rowOff>
                  </to>
                </anchor>
              </controlPr>
            </control>
          </mc:Choice>
        </mc:AlternateContent>
        <mc:AlternateContent xmlns:mc="http://schemas.openxmlformats.org/markup-compatibility/2006">
          <mc:Choice Requires="x14">
            <control shapeId="36965" r:id="rId104" name="Check Box 101">
              <controlPr defaultSize="0" autoFill="0" autoLine="0" autoPict="0">
                <anchor moveWithCells="1">
                  <from>
                    <xdr:col>38</xdr:col>
                    <xdr:colOff>123825</xdr:colOff>
                    <xdr:row>250</xdr:row>
                    <xdr:rowOff>0</xdr:rowOff>
                  </from>
                  <to>
                    <xdr:col>40</xdr:col>
                    <xdr:colOff>9525</xdr:colOff>
                    <xdr:row>251</xdr:row>
                    <xdr:rowOff>0</xdr:rowOff>
                  </to>
                </anchor>
              </controlPr>
            </control>
          </mc:Choice>
        </mc:AlternateContent>
        <mc:AlternateContent xmlns:mc="http://schemas.openxmlformats.org/markup-compatibility/2006">
          <mc:Choice Requires="x14">
            <control shapeId="36966" r:id="rId105" name="Check Box 102">
              <controlPr defaultSize="0" autoFill="0" autoLine="0" autoPict="0">
                <anchor moveWithCells="1">
                  <from>
                    <xdr:col>8</xdr:col>
                    <xdr:colOff>66675</xdr:colOff>
                    <xdr:row>264</xdr:row>
                    <xdr:rowOff>9525</xdr:rowOff>
                  </from>
                  <to>
                    <xdr:col>9</xdr:col>
                    <xdr:colOff>85725</xdr:colOff>
                    <xdr:row>265</xdr:row>
                    <xdr:rowOff>180975</xdr:rowOff>
                  </to>
                </anchor>
              </controlPr>
            </control>
          </mc:Choice>
        </mc:AlternateContent>
        <mc:AlternateContent xmlns:mc="http://schemas.openxmlformats.org/markup-compatibility/2006">
          <mc:Choice Requires="x14">
            <control shapeId="36967" r:id="rId106" name="Check Box 103">
              <controlPr defaultSize="0" autoFill="0" autoLine="0" autoPict="0">
                <anchor moveWithCells="1">
                  <from>
                    <xdr:col>16</xdr:col>
                    <xdr:colOff>66675</xdr:colOff>
                    <xdr:row>264</xdr:row>
                    <xdr:rowOff>9525</xdr:rowOff>
                  </from>
                  <to>
                    <xdr:col>17</xdr:col>
                    <xdr:colOff>104775</xdr:colOff>
                    <xdr:row>265</xdr:row>
                    <xdr:rowOff>180975</xdr:rowOff>
                  </to>
                </anchor>
              </controlPr>
            </control>
          </mc:Choice>
        </mc:AlternateContent>
        <mc:AlternateContent xmlns:mc="http://schemas.openxmlformats.org/markup-compatibility/2006">
          <mc:Choice Requires="x14">
            <control shapeId="36968" r:id="rId107" name="Check Box 104">
              <controlPr defaultSize="0" autoFill="0" autoLine="0" autoPict="0">
                <anchor moveWithCells="1">
                  <from>
                    <xdr:col>8</xdr:col>
                    <xdr:colOff>66675</xdr:colOff>
                    <xdr:row>266</xdr:row>
                    <xdr:rowOff>9525</xdr:rowOff>
                  </from>
                  <to>
                    <xdr:col>9</xdr:col>
                    <xdr:colOff>85725</xdr:colOff>
                    <xdr:row>267</xdr:row>
                    <xdr:rowOff>180975</xdr:rowOff>
                  </to>
                </anchor>
              </controlPr>
            </control>
          </mc:Choice>
        </mc:AlternateContent>
        <mc:AlternateContent xmlns:mc="http://schemas.openxmlformats.org/markup-compatibility/2006">
          <mc:Choice Requires="x14">
            <control shapeId="36969" r:id="rId108" name="Check Box 105">
              <controlPr defaultSize="0" autoFill="0" autoLine="0" autoPict="0">
                <anchor moveWithCells="1">
                  <from>
                    <xdr:col>16</xdr:col>
                    <xdr:colOff>66675</xdr:colOff>
                    <xdr:row>266</xdr:row>
                    <xdr:rowOff>9525</xdr:rowOff>
                  </from>
                  <to>
                    <xdr:col>17</xdr:col>
                    <xdr:colOff>104775</xdr:colOff>
                    <xdr:row>267</xdr:row>
                    <xdr:rowOff>180975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43"/>
  <sheetViews>
    <sheetView showGridLines="0" view="pageBreakPreview" topLeftCell="A25" zoomScaleNormal="85" zoomScaleSheetLayoutView="100" workbookViewId="0"/>
  </sheetViews>
  <sheetFormatPr defaultRowHeight="13.5"/>
  <cols>
    <col min="1" max="1" width="0.875" style="2" customWidth="1"/>
    <col min="2" max="6" width="2.125" style="2" customWidth="1"/>
    <col min="7" max="12" width="2.875" style="2" customWidth="1"/>
    <col min="13" max="15" width="2.5" style="2" customWidth="1"/>
    <col min="16" max="16" width="4.875" style="2" customWidth="1"/>
    <col min="17" max="28" width="3.125" style="2" customWidth="1"/>
    <col min="29" max="31" width="2.5" style="2" customWidth="1"/>
    <col min="32" max="32" width="4.875" style="2" bestFit="1" customWidth="1"/>
    <col min="33" max="33" width="0.875" style="2" customWidth="1"/>
    <col min="34" max="256" width="9" style="2"/>
    <col min="257" max="257" width="0.875" style="2" customWidth="1"/>
    <col min="258" max="262" width="2.125" style="2" customWidth="1"/>
    <col min="263" max="268" width="2.875" style="2" customWidth="1"/>
    <col min="269" max="271" width="2.5" style="2" customWidth="1"/>
    <col min="272" max="272" width="4.875" style="2" customWidth="1"/>
    <col min="273" max="284" width="3.125" style="2" customWidth="1"/>
    <col min="285" max="287" width="2.5" style="2" customWidth="1"/>
    <col min="288" max="288" width="4.875" style="2" bestFit="1" customWidth="1"/>
    <col min="289" max="289" width="0.875" style="2" customWidth="1"/>
    <col min="290" max="512" width="9" style="2"/>
    <col min="513" max="513" width="0.875" style="2" customWidth="1"/>
    <col min="514" max="518" width="2.125" style="2" customWidth="1"/>
    <col min="519" max="524" width="2.875" style="2" customWidth="1"/>
    <col min="525" max="527" width="2.5" style="2" customWidth="1"/>
    <col min="528" max="528" width="4.875" style="2" customWidth="1"/>
    <col min="529" max="540" width="3.125" style="2" customWidth="1"/>
    <col min="541" max="543" width="2.5" style="2" customWidth="1"/>
    <col min="544" max="544" width="4.875" style="2" bestFit="1" customWidth="1"/>
    <col min="545" max="545" width="0.875" style="2" customWidth="1"/>
    <col min="546" max="768" width="9" style="2"/>
    <col min="769" max="769" width="0.875" style="2" customWidth="1"/>
    <col min="770" max="774" width="2.125" style="2" customWidth="1"/>
    <col min="775" max="780" width="2.875" style="2" customWidth="1"/>
    <col min="781" max="783" width="2.5" style="2" customWidth="1"/>
    <col min="784" max="784" width="4.875" style="2" customWidth="1"/>
    <col min="785" max="796" width="3.125" style="2" customWidth="1"/>
    <col min="797" max="799" width="2.5" style="2" customWidth="1"/>
    <col min="800" max="800" width="4.875" style="2" bestFit="1" customWidth="1"/>
    <col min="801" max="801" width="0.875" style="2" customWidth="1"/>
    <col min="802" max="1024" width="9" style="2"/>
    <col min="1025" max="1025" width="0.875" style="2" customWidth="1"/>
    <col min="1026" max="1030" width="2.125" style="2" customWidth="1"/>
    <col min="1031" max="1036" width="2.875" style="2" customWidth="1"/>
    <col min="1037" max="1039" width="2.5" style="2" customWidth="1"/>
    <col min="1040" max="1040" width="4.875" style="2" customWidth="1"/>
    <col min="1041" max="1052" width="3.125" style="2" customWidth="1"/>
    <col min="1053" max="1055" width="2.5" style="2" customWidth="1"/>
    <col min="1056" max="1056" width="4.875" style="2" bestFit="1" customWidth="1"/>
    <col min="1057" max="1057" width="0.875" style="2" customWidth="1"/>
    <col min="1058" max="1280" width="9" style="2"/>
    <col min="1281" max="1281" width="0.875" style="2" customWidth="1"/>
    <col min="1282" max="1286" width="2.125" style="2" customWidth="1"/>
    <col min="1287" max="1292" width="2.875" style="2" customWidth="1"/>
    <col min="1293" max="1295" width="2.5" style="2" customWidth="1"/>
    <col min="1296" max="1296" width="4.875" style="2" customWidth="1"/>
    <col min="1297" max="1308" width="3.125" style="2" customWidth="1"/>
    <col min="1309" max="1311" width="2.5" style="2" customWidth="1"/>
    <col min="1312" max="1312" width="4.875" style="2" bestFit="1" customWidth="1"/>
    <col min="1313" max="1313" width="0.875" style="2" customWidth="1"/>
    <col min="1314" max="1536" width="9" style="2"/>
    <col min="1537" max="1537" width="0.875" style="2" customWidth="1"/>
    <col min="1538" max="1542" width="2.125" style="2" customWidth="1"/>
    <col min="1543" max="1548" width="2.875" style="2" customWidth="1"/>
    <col min="1549" max="1551" width="2.5" style="2" customWidth="1"/>
    <col min="1552" max="1552" width="4.875" style="2" customWidth="1"/>
    <col min="1553" max="1564" width="3.125" style="2" customWidth="1"/>
    <col min="1565" max="1567" width="2.5" style="2" customWidth="1"/>
    <col min="1568" max="1568" width="4.875" style="2" bestFit="1" customWidth="1"/>
    <col min="1569" max="1569" width="0.875" style="2" customWidth="1"/>
    <col min="1570" max="1792" width="9" style="2"/>
    <col min="1793" max="1793" width="0.875" style="2" customWidth="1"/>
    <col min="1794" max="1798" width="2.125" style="2" customWidth="1"/>
    <col min="1799" max="1804" width="2.875" style="2" customWidth="1"/>
    <col min="1805" max="1807" width="2.5" style="2" customWidth="1"/>
    <col min="1808" max="1808" width="4.875" style="2" customWidth="1"/>
    <col min="1809" max="1820" width="3.125" style="2" customWidth="1"/>
    <col min="1821" max="1823" width="2.5" style="2" customWidth="1"/>
    <col min="1824" max="1824" width="4.875" style="2" bestFit="1" customWidth="1"/>
    <col min="1825" max="1825" width="0.875" style="2" customWidth="1"/>
    <col min="1826" max="2048" width="9" style="2"/>
    <col min="2049" max="2049" width="0.875" style="2" customWidth="1"/>
    <col min="2050" max="2054" width="2.125" style="2" customWidth="1"/>
    <col min="2055" max="2060" width="2.875" style="2" customWidth="1"/>
    <col min="2061" max="2063" width="2.5" style="2" customWidth="1"/>
    <col min="2064" max="2064" width="4.875" style="2" customWidth="1"/>
    <col min="2065" max="2076" width="3.125" style="2" customWidth="1"/>
    <col min="2077" max="2079" width="2.5" style="2" customWidth="1"/>
    <col min="2080" max="2080" width="4.875" style="2" bestFit="1" customWidth="1"/>
    <col min="2081" max="2081" width="0.875" style="2" customWidth="1"/>
    <col min="2082" max="2304" width="9" style="2"/>
    <col min="2305" max="2305" width="0.875" style="2" customWidth="1"/>
    <col min="2306" max="2310" width="2.125" style="2" customWidth="1"/>
    <col min="2311" max="2316" width="2.875" style="2" customWidth="1"/>
    <col min="2317" max="2319" width="2.5" style="2" customWidth="1"/>
    <col min="2320" max="2320" width="4.875" style="2" customWidth="1"/>
    <col min="2321" max="2332" width="3.125" style="2" customWidth="1"/>
    <col min="2333" max="2335" width="2.5" style="2" customWidth="1"/>
    <col min="2336" max="2336" width="4.875" style="2" bestFit="1" customWidth="1"/>
    <col min="2337" max="2337" width="0.875" style="2" customWidth="1"/>
    <col min="2338" max="2560" width="9" style="2"/>
    <col min="2561" max="2561" width="0.875" style="2" customWidth="1"/>
    <col min="2562" max="2566" width="2.125" style="2" customWidth="1"/>
    <col min="2567" max="2572" width="2.875" style="2" customWidth="1"/>
    <col min="2573" max="2575" width="2.5" style="2" customWidth="1"/>
    <col min="2576" max="2576" width="4.875" style="2" customWidth="1"/>
    <col min="2577" max="2588" width="3.125" style="2" customWidth="1"/>
    <col min="2589" max="2591" width="2.5" style="2" customWidth="1"/>
    <col min="2592" max="2592" width="4.875" style="2" bestFit="1" customWidth="1"/>
    <col min="2593" max="2593" width="0.875" style="2" customWidth="1"/>
    <col min="2594" max="2816" width="9" style="2"/>
    <col min="2817" max="2817" width="0.875" style="2" customWidth="1"/>
    <col min="2818" max="2822" width="2.125" style="2" customWidth="1"/>
    <col min="2823" max="2828" width="2.875" style="2" customWidth="1"/>
    <col min="2829" max="2831" width="2.5" style="2" customWidth="1"/>
    <col min="2832" max="2832" width="4.875" style="2" customWidth="1"/>
    <col min="2833" max="2844" width="3.125" style="2" customWidth="1"/>
    <col min="2845" max="2847" width="2.5" style="2" customWidth="1"/>
    <col min="2848" max="2848" width="4.875" style="2" bestFit="1" customWidth="1"/>
    <col min="2849" max="2849" width="0.875" style="2" customWidth="1"/>
    <col min="2850" max="3072" width="9" style="2"/>
    <col min="3073" max="3073" width="0.875" style="2" customWidth="1"/>
    <col min="3074" max="3078" width="2.125" style="2" customWidth="1"/>
    <col min="3079" max="3084" width="2.875" style="2" customWidth="1"/>
    <col min="3085" max="3087" width="2.5" style="2" customWidth="1"/>
    <col min="3088" max="3088" width="4.875" style="2" customWidth="1"/>
    <col min="3089" max="3100" width="3.125" style="2" customWidth="1"/>
    <col min="3101" max="3103" width="2.5" style="2" customWidth="1"/>
    <col min="3104" max="3104" width="4.875" style="2" bestFit="1" customWidth="1"/>
    <col min="3105" max="3105" width="0.875" style="2" customWidth="1"/>
    <col min="3106" max="3328" width="9" style="2"/>
    <col min="3329" max="3329" width="0.875" style="2" customWidth="1"/>
    <col min="3330" max="3334" width="2.125" style="2" customWidth="1"/>
    <col min="3335" max="3340" width="2.875" style="2" customWidth="1"/>
    <col min="3341" max="3343" width="2.5" style="2" customWidth="1"/>
    <col min="3344" max="3344" width="4.875" style="2" customWidth="1"/>
    <col min="3345" max="3356" width="3.125" style="2" customWidth="1"/>
    <col min="3357" max="3359" width="2.5" style="2" customWidth="1"/>
    <col min="3360" max="3360" width="4.875" style="2" bestFit="1" customWidth="1"/>
    <col min="3361" max="3361" width="0.875" style="2" customWidth="1"/>
    <col min="3362" max="3584" width="9" style="2"/>
    <col min="3585" max="3585" width="0.875" style="2" customWidth="1"/>
    <col min="3586" max="3590" width="2.125" style="2" customWidth="1"/>
    <col min="3591" max="3596" width="2.875" style="2" customWidth="1"/>
    <col min="3597" max="3599" width="2.5" style="2" customWidth="1"/>
    <col min="3600" max="3600" width="4.875" style="2" customWidth="1"/>
    <col min="3601" max="3612" width="3.125" style="2" customWidth="1"/>
    <col min="3613" max="3615" width="2.5" style="2" customWidth="1"/>
    <col min="3616" max="3616" width="4.875" style="2" bestFit="1" customWidth="1"/>
    <col min="3617" max="3617" width="0.875" style="2" customWidth="1"/>
    <col min="3618" max="3840" width="9" style="2"/>
    <col min="3841" max="3841" width="0.875" style="2" customWidth="1"/>
    <col min="3842" max="3846" width="2.125" style="2" customWidth="1"/>
    <col min="3847" max="3852" width="2.875" style="2" customWidth="1"/>
    <col min="3853" max="3855" width="2.5" style="2" customWidth="1"/>
    <col min="3856" max="3856" width="4.875" style="2" customWidth="1"/>
    <col min="3857" max="3868" width="3.125" style="2" customWidth="1"/>
    <col min="3869" max="3871" width="2.5" style="2" customWidth="1"/>
    <col min="3872" max="3872" width="4.875" style="2" bestFit="1" customWidth="1"/>
    <col min="3873" max="3873" width="0.875" style="2" customWidth="1"/>
    <col min="3874" max="4096" width="9" style="2"/>
    <col min="4097" max="4097" width="0.875" style="2" customWidth="1"/>
    <col min="4098" max="4102" width="2.125" style="2" customWidth="1"/>
    <col min="4103" max="4108" width="2.875" style="2" customWidth="1"/>
    <col min="4109" max="4111" width="2.5" style="2" customWidth="1"/>
    <col min="4112" max="4112" width="4.875" style="2" customWidth="1"/>
    <col min="4113" max="4124" width="3.125" style="2" customWidth="1"/>
    <col min="4125" max="4127" width="2.5" style="2" customWidth="1"/>
    <col min="4128" max="4128" width="4.875" style="2" bestFit="1" customWidth="1"/>
    <col min="4129" max="4129" width="0.875" style="2" customWidth="1"/>
    <col min="4130" max="4352" width="9" style="2"/>
    <col min="4353" max="4353" width="0.875" style="2" customWidth="1"/>
    <col min="4354" max="4358" width="2.125" style="2" customWidth="1"/>
    <col min="4359" max="4364" width="2.875" style="2" customWidth="1"/>
    <col min="4365" max="4367" width="2.5" style="2" customWidth="1"/>
    <col min="4368" max="4368" width="4.875" style="2" customWidth="1"/>
    <col min="4369" max="4380" width="3.125" style="2" customWidth="1"/>
    <col min="4381" max="4383" width="2.5" style="2" customWidth="1"/>
    <col min="4384" max="4384" width="4.875" style="2" bestFit="1" customWidth="1"/>
    <col min="4385" max="4385" width="0.875" style="2" customWidth="1"/>
    <col min="4386" max="4608" width="9" style="2"/>
    <col min="4609" max="4609" width="0.875" style="2" customWidth="1"/>
    <col min="4610" max="4614" width="2.125" style="2" customWidth="1"/>
    <col min="4615" max="4620" width="2.875" style="2" customWidth="1"/>
    <col min="4621" max="4623" width="2.5" style="2" customWidth="1"/>
    <col min="4624" max="4624" width="4.875" style="2" customWidth="1"/>
    <col min="4625" max="4636" width="3.125" style="2" customWidth="1"/>
    <col min="4637" max="4639" width="2.5" style="2" customWidth="1"/>
    <col min="4640" max="4640" width="4.875" style="2" bestFit="1" customWidth="1"/>
    <col min="4641" max="4641" width="0.875" style="2" customWidth="1"/>
    <col min="4642" max="4864" width="9" style="2"/>
    <col min="4865" max="4865" width="0.875" style="2" customWidth="1"/>
    <col min="4866" max="4870" width="2.125" style="2" customWidth="1"/>
    <col min="4871" max="4876" width="2.875" style="2" customWidth="1"/>
    <col min="4877" max="4879" width="2.5" style="2" customWidth="1"/>
    <col min="4880" max="4880" width="4.875" style="2" customWidth="1"/>
    <col min="4881" max="4892" width="3.125" style="2" customWidth="1"/>
    <col min="4893" max="4895" width="2.5" style="2" customWidth="1"/>
    <col min="4896" max="4896" width="4.875" style="2" bestFit="1" customWidth="1"/>
    <col min="4897" max="4897" width="0.875" style="2" customWidth="1"/>
    <col min="4898" max="5120" width="9" style="2"/>
    <col min="5121" max="5121" width="0.875" style="2" customWidth="1"/>
    <col min="5122" max="5126" width="2.125" style="2" customWidth="1"/>
    <col min="5127" max="5132" width="2.875" style="2" customWidth="1"/>
    <col min="5133" max="5135" width="2.5" style="2" customWidth="1"/>
    <col min="5136" max="5136" width="4.875" style="2" customWidth="1"/>
    <col min="5137" max="5148" width="3.125" style="2" customWidth="1"/>
    <col min="5149" max="5151" width="2.5" style="2" customWidth="1"/>
    <col min="5152" max="5152" width="4.875" style="2" bestFit="1" customWidth="1"/>
    <col min="5153" max="5153" width="0.875" style="2" customWidth="1"/>
    <col min="5154" max="5376" width="9" style="2"/>
    <col min="5377" max="5377" width="0.875" style="2" customWidth="1"/>
    <col min="5378" max="5382" width="2.125" style="2" customWidth="1"/>
    <col min="5383" max="5388" width="2.875" style="2" customWidth="1"/>
    <col min="5389" max="5391" width="2.5" style="2" customWidth="1"/>
    <col min="5392" max="5392" width="4.875" style="2" customWidth="1"/>
    <col min="5393" max="5404" width="3.125" style="2" customWidth="1"/>
    <col min="5405" max="5407" width="2.5" style="2" customWidth="1"/>
    <col min="5408" max="5408" width="4.875" style="2" bestFit="1" customWidth="1"/>
    <col min="5409" max="5409" width="0.875" style="2" customWidth="1"/>
    <col min="5410" max="5632" width="9" style="2"/>
    <col min="5633" max="5633" width="0.875" style="2" customWidth="1"/>
    <col min="5634" max="5638" width="2.125" style="2" customWidth="1"/>
    <col min="5639" max="5644" width="2.875" style="2" customWidth="1"/>
    <col min="5645" max="5647" width="2.5" style="2" customWidth="1"/>
    <col min="5648" max="5648" width="4.875" style="2" customWidth="1"/>
    <col min="5649" max="5660" width="3.125" style="2" customWidth="1"/>
    <col min="5661" max="5663" width="2.5" style="2" customWidth="1"/>
    <col min="5664" max="5664" width="4.875" style="2" bestFit="1" customWidth="1"/>
    <col min="5665" max="5665" width="0.875" style="2" customWidth="1"/>
    <col min="5666" max="5888" width="9" style="2"/>
    <col min="5889" max="5889" width="0.875" style="2" customWidth="1"/>
    <col min="5890" max="5894" width="2.125" style="2" customWidth="1"/>
    <col min="5895" max="5900" width="2.875" style="2" customWidth="1"/>
    <col min="5901" max="5903" width="2.5" style="2" customWidth="1"/>
    <col min="5904" max="5904" width="4.875" style="2" customWidth="1"/>
    <col min="5905" max="5916" width="3.125" style="2" customWidth="1"/>
    <col min="5917" max="5919" width="2.5" style="2" customWidth="1"/>
    <col min="5920" max="5920" width="4.875" style="2" bestFit="1" customWidth="1"/>
    <col min="5921" max="5921" width="0.875" style="2" customWidth="1"/>
    <col min="5922" max="6144" width="9" style="2"/>
    <col min="6145" max="6145" width="0.875" style="2" customWidth="1"/>
    <col min="6146" max="6150" width="2.125" style="2" customWidth="1"/>
    <col min="6151" max="6156" width="2.875" style="2" customWidth="1"/>
    <col min="6157" max="6159" width="2.5" style="2" customWidth="1"/>
    <col min="6160" max="6160" width="4.875" style="2" customWidth="1"/>
    <col min="6161" max="6172" width="3.125" style="2" customWidth="1"/>
    <col min="6173" max="6175" width="2.5" style="2" customWidth="1"/>
    <col min="6176" max="6176" width="4.875" style="2" bestFit="1" customWidth="1"/>
    <col min="6177" max="6177" width="0.875" style="2" customWidth="1"/>
    <col min="6178" max="6400" width="9" style="2"/>
    <col min="6401" max="6401" width="0.875" style="2" customWidth="1"/>
    <col min="6402" max="6406" width="2.125" style="2" customWidth="1"/>
    <col min="6407" max="6412" width="2.875" style="2" customWidth="1"/>
    <col min="6413" max="6415" width="2.5" style="2" customWidth="1"/>
    <col min="6416" max="6416" width="4.875" style="2" customWidth="1"/>
    <col min="6417" max="6428" width="3.125" style="2" customWidth="1"/>
    <col min="6429" max="6431" width="2.5" style="2" customWidth="1"/>
    <col min="6432" max="6432" width="4.875" style="2" bestFit="1" customWidth="1"/>
    <col min="6433" max="6433" width="0.875" style="2" customWidth="1"/>
    <col min="6434" max="6656" width="9" style="2"/>
    <col min="6657" max="6657" width="0.875" style="2" customWidth="1"/>
    <col min="6658" max="6662" width="2.125" style="2" customWidth="1"/>
    <col min="6663" max="6668" width="2.875" style="2" customWidth="1"/>
    <col min="6669" max="6671" width="2.5" style="2" customWidth="1"/>
    <col min="6672" max="6672" width="4.875" style="2" customWidth="1"/>
    <col min="6673" max="6684" width="3.125" style="2" customWidth="1"/>
    <col min="6685" max="6687" width="2.5" style="2" customWidth="1"/>
    <col min="6688" max="6688" width="4.875" style="2" bestFit="1" customWidth="1"/>
    <col min="6689" max="6689" width="0.875" style="2" customWidth="1"/>
    <col min="6690" max="6912" width="9" style="2"/>
    <col min="6913" max="6913" width="0.875" style="2" customWidth="1"/>
    <col min="6914" max="6918" width="2.125" style="2" customWidth="1"/>
    <col min="6919" max="6924" width="2.875" style="2" customWidth="1"/>
    <col min="6925" max="6927" width="2.5" style="2" customWidth="1"/>
    <col min="6928" max="6928" width="4.875" style="2" customWidth="1"/>
    <col min="6929" max="6940" width="3.125" style="2" customWidth="1"/>
    <col min="6941" max="6943" width="2.5" style="2" customWidth="1"/>
    <col min="6944" max="6944" width="4.875" style="2" bestFit="1" customWidth="1"/>
    <col min="6945" max="6945" width="0.875" style="2" customWidth="1"/>
    <col min="6946" max="7168" width="9" style="2"/>
    <col min="7169" max="7169" width="0.875" style="2" customWidth="1"/>
    <col min="7170" max="7174" width="2.125" style="2" customWidth="1"/>
    <col min="7175" max="7180" width="2.875" style="2" customWidth="1"/>
    <col min="7181" max="7183" width="2.5" style="2" customWidth="1"/>
    <col min="7184" max="7184" width="4.875" style="2" customWidth="1"/>
    <col min="7185" max="7196" width="3.125" style="2" customWidth="1"/>
    <col min="7197" max="7199" width="2.5" style="2" customWidth="1"/>
    <col min="7200" max="7200" width="4.875" style="2" bestFit="1" customWidth="1"/>
    <col min="7201" max="7201" width="0.875" style="2" customWidth="1"/>
    <col min="7202" max="7424" width="9" style="2"/>
    <col min="7425" max="7425" width="0.875" style="2" customWidth="1"/>
    <col min="7426" max="7430" width="2.125" style="2" customWidth="1"/>
    <col min="7431" max="7436" width="2.875" style="2" customWidth="1"/>
    <col min="7437" max="7439" width="2.5" style="2" customWidth="1"/>
    <col min="7440" max="7440" width="4.875" style="2" customWidth="1"/>
    <col min="7441" max="7452" width="3.125" style="2" customWidth="1"/>
    <col min="7453" max="7455" width="2.5" style="2" customWidth="1"/>
    <col min="7456" max="7456" width="4.875" style="2" bestFit="1" customWidth="1"/>
    <col min="7457" max="7457" width="0.875" style="2" customWidth="1"/>
    <col min="7458" max="7680" width="9" style="2"/>
    <col min="7681" max="7681" width="0.875" style="2" customWidth="1"/>
    <col min="7682" max="7686" width="2.125" style="2" customWidth="1"/>
    <col min="7687" max="7692" width="2.875" style="2" customWidth="1"/>
    <col min="7693" max="7695" width="2.5" style="2" customWidth="1"/>
    <col min="7696" max="7696" width="4.875" style="2" customWidth="1"/>
    <col min="7697" max="7708" width="3.125" style="2" customWidth="1"/>
    <col min="7709" max="7711" width="2.5" style="2" customWidth="1"/>
    <col min="7712" max="7712" width="4.875" style="2" bestFit="1" customWidth="1"/>
    <col min="7713" max="7713" width="0.875" style="2" customWidth="1"/>
    <col min="7714" max="7936" width="9" style="2"/>
    <col min="7937" max="7937" width="0.875" style="2" customWidth="1"/>
    <col min="7938" max="7942" width="2.125" style="2" customWidth="1"/>
    <col min="7943" max="7948" width="2.875" style="2" customWidth="1"/>
    <col min="7949" max="7951" width="2.5" style="2" customWidth="1"/>
    <col min="7952" max="7952" width="4.875" style="2" customWidth="1"/>
    <col min="7953" max="7964" width="3.125" style="2" customWidth="1"/>
    <col min="7965" max="7967" width="2.5" style="2" customWidth="1"/>
    <col min="7968" max="7968" width="4.875" style="2" bestFit="1" customWidth="1"/>
    <col min="7969" max="7969" width="0.875" style="2" customWidth="1"/>
    <col min="7970" max="8192" width="9" style="2"/>
    <col min="8193" max="8193" width="0.875" style="2" customWidth="1"/>
    <col min="8194" max="8198" width="2.125" style="2" customWidth="1"/>
    <col min="8199" max="8204" width="2.875" style="2" customWidth="1"/>
    <col min="8205" max="8207" width="2.5" style="2" customWidth="1"/>
    <col min="8208" max="8208" width="4.875" style="2" customWidth="1"/>
    <col min="8209" max="8220" width="3.125" style="2" customWidth="1"/>
    <col min="8221" max="8223" width="2.5" style="2" customWidth="1"/>
    <col min="8224" max="8224" width="4.875" style="2" bestFit="1" customWidth="1"/>
    <col min="8225" max="8225" width="0.875" style="2" customWidth="1"/>
    <col min="8226" max="8448" width="9" style="2"/>
    <col min="8449" max="8449" width="0.875" style="2" customWidth="1"/>
    <col min="8450" max="8454" width="2.125" style="2" customWidth="1"/>
    <col min="8455" max="8460" width="2.875" style="2" customWidth="1"/>
    <col min="8461" max="8463" width="2.5" style="2" customWidth="1"/>
    <col min="8464" max="8464" width="4.875" style="2" customWidth="1"/>
    <col min="8465" max="8476" width="3.125" style="2" customWidth="1"/>
    <col min="8477" max="8479" width="2.5" style="2" customWidth="1"/>
    <col min="8480" max="8480" width="4.875" style="2" bestFit="1" customWidth="1"/>
    <col min="8481" max="8481" width="0.875" style="2" customWidth="1"/>
    <col min="8482" max="8704" width="9" style="2"/>
    <col min="8705" max="8705" width="0.875" style="2" customWidth="1"/>
    <col min="8706" max="8710" width="2.125" style="2" customWidth="1"/>
    <col min="8711" max="8716" width="2.875" style="2" customWidth="1"/>
    <col min="8717" max="8719" width="2.5" style="2" customWidth="1"/>
    <col min="8720" max="8720" width="4.875" style="2" customWidth="1"/>
    <col min="8721" max="8732" width="3.125" style="2" customWidth="1"/>
    <col min="8733" max="8735" width="2.5" style="2" customWidth="1"/>
    <col min="8736" max="8736" width="4.875" style="2" bestFit="1" customWidth="1"/>
    <col min="8737" max="8737" width="0.875" style="2" customWidth="1"/>
    <col min="8738" max="8960" width="9" style="2"/>
    <col min="8961" max="8961" width="0.875" style="2" customWidth="1"/>
    <col min="8962" max="8966" width="2.125" style="2" customWidth="1"/>
    <col min="8967" max="8972" width="2.875" style="2" customWidth="1"/>
    <col min="8973" max="8975" width="2.5" style="2" customWidth="1"/>
    <col min="8976" max="8976" width="4.875" style="2" customWidth="1"/>
    <col min="8977" max="8988" width="3.125" style="2" customWidth="1"/>
    <col min="8989" max="8991" width="2.5" style="2" customWidth="1"/>
    <col min="8992" max="8992" width="4.875" style="2" bestFit="1" customWidth="1"/>
    <col min="8993" max="8993" width="0.875" style="2" customWidth="1"/>
    <col min="8994" max="9216" width="9" style="2"/>
    <col min="9217" max="9217" width="0.875" style="2" customWidth="1"/>
    <col min="9218" max="9222" width="2.125" style="2" customWidth="1"/>
    <col min="9223" max="9228" width="2.875" style="2" customWidth="1"/>
    <col min="9229" max="9231" width="2.5" style="2" customWidth="1"/>
    <col min="9232" max="9232" width="4.875" style="2" customWidth="1"/>
    <col min="9233" max="9244" width="3.125" style="2" customWidth="1"/>
    <col min="9245" max="9247" width="2.5" style="2" customWidth="1"/>
    <col min="9248" max="9248" width="4.875" style="2" bestFit="1" customWidth="1"/>
    <col min="9249" max="9249" width="0.875" style="2" customWidth="1"/>
    <col min="9250" max="9472" width="9" style="2"/>
    <col min="9473" max="9473" width="0.875" style="2" customWidth="1"/>
    <col min="9474" max="9478" width="2.125" style="2" customWidth="1"/>
    <col min="9479" max="9484" width="2.875" style="2" customWidth="1"/>
    <col min="9485" max="9487" width="2.5" style="2" customWidth="1"/>
    <col min="9488" max="9488" width="4.875" style="2" customWidth="1"/>
    <col min="9489" max="9500" width="3.125" style="2" customWidth="1"/>
    <col min="9501" max="9503" width="2.5" style="2" customWidth="1"/>
    <col min="9504" max="9504" width="4.875" style="2" bestFit="1" customWidth="1"/>
    <col min="9505" max="9505" width="0.875" style="2" customWidth="1"/>
    <col min="9506" max="9728" width="9" style="2"/>
    <col min="9729" max="9729" width="0.875" style="2" customWidth="1"/>
    <col min="9730" max="9734" width="2.125" style="2" customWidth="1"/>
    <col min="9735" max="9740" width="2.875" style="2" customWidth="1"/>
    <col min="9741" max="9743" width="2.5" style="2" customWidth="1"/>
    <col min="9744" max="9744" width="4.875" style="2" customWidth="1"/>
    <col min="9745" max="9756" width="3.125" style="2" customWidth="1"/>
    <col min="9757" max="9759" width="2.5" style="2" customWidth="1"/>
    <col min="9760" max="9760" width="4.875" style="2" bestFit="1" customWidth="1"/>
    <col min="9761" max="9761" width="0.875" style="2" customWidth="1"/>
    <col min="9762" max="9984" width="9" style="2"/>
    <col min="9985" max="9985" width="0.875" style="2" customWidth="1"/>
    <col min="9986" max="9990" width="2.125" style="2" customWidth="1"/>
    <col min="9991" max="9996" width="2.875" style="2" customWidth="1"/>
    <col min="9997" max="9999" width="2.5" style="2" customWidth="1"/>
    <col min="10000" max="10000" width="4.875" style="2" customWidth="1"/>
    <col min="10001" max="10012" width="3.125" style="2" customWidth="1"/>
    <col min="10013" max="10015" width="2.5" style="2" customWidth="1"/>
    <col min="10016" max="10016" width="4.875" style="2" bestFit="1" customWidth="1"/>
    <col min="10017" max="10017" width="0.875" style="2" customWidth="1"/>
    <col min="10018" max="10240" width="9" style="2"/>
    <col min="10241" max="10241" width="0.875" style="2" customWidth="1"/>
    <col min="10242" max="10246" width="2.125" style="2" customWidth="1"/>
    <col min="10247" max="10252" width="2.875" style="2" customWidth="1"/>
    <col min="10253" max="10255" width="2.5" style="2" customWidth="1"/>
    <col min="10256" max="10256" width="4.875" style="2" customWidth="1"/>
    <col min="10257" max="10268" width="3.125" style="2" customWidth="1"/>
    <col min="10269" max="10271" width="2.5" style="2" customWidth="1"/>
    <col min="10272" max="10272" width="4.875" style="2" bestFit="1" customWidth="1"/>
    <col min="10273" max="10273" width="0.875" style="2" customWidth="1"/>
    <col min="10274" max="10496" width="9" style="2"/>
    <col min="10497" max="10497" width="0.875" style="2" customWidth="1"/>
    <col min="10498" max="10502" width="2.125" style="2" customWidth="1"/>
    <col min="10503" max="10508" width="2.875" style="2" customWidth="1"/>
    <col min="10509" max="10511" width="2.5" style="2" customWidth="1"/>
    <col min="10512" max="10512" width="4.875" style="2" customWidth="1"/>
    <col min="10513" max="10524" width="3.125" style="2" customWidth="1"/>
    <col min="10525" max="10527" width="2.5" style="2" customWidth="1"/>
    <col min="10528" max="10528" width="4.875" style="2" bestFit="1" customWidth="1"/>
    <col min="10529" max="10529" width="0.875" style="2" customWidth="1"/>
    <col min="10530" max="10752" width="9" style="2"/>
    <col min="10753" max="10753" width="0.875" style="2" customWidth="1"/>
    <col min="10754" max="10758" width="2.125" style="2" customWidth="1"/>
    <col min="10759" max="10764" width="2.875" style="2" customWidth="1"/>
    <col min="10765" max="10767" width="2.5" style="2" customWidth="1"/>
    <col min="10768" max="10768" width="4.875" style="2" customWidth="1"/>
    <col min="10769" max="10780" width="3.125" style="2" customWidth="1"/>
    <col min="10781" max="10783" width="2.5" style="2" customWidth="1"/>
    <col min="10784" max="10784" width="4.875" style="2" bestFit="1" customWidth="1"/>
    <col min="10785" max="10785" width="0.875" style="2" customWidth="1"/>
    <col min="10786" max="11008" width="9" style="2"/>
    <col min="11009" max="11009" width="0.875" style="2" customWidth="1"/>
    <col min="11010" max="11014" width="2.125" style="2" customWidth="1"/>
    <col min="11015" max="11020" width="2.875" style="2" customWidth="1"/>
    <col min="11021" max="11023" width="2.5" style="2" customWidth="1"/>
    <col min="11024" max="11024" width="4.875" style="2" customWidth="1"/>
    <col min="11025" max="11036" width="3.125" style="2" customWidth="1"/>
    <col min="11037" max="11039" width="2.5" style="2" customWidth="1"/>
    <col min="11040" max="11040" width="4.875" style="2" bestFit="1" customWidth="1"/>
    <col min="11041" max="11041" width="0.875" style="2" customWidth="1"/>
    <col min="11042" max="11264" width="9" style="2"/>
    <col min="11265" max="11265" width="0.875" style="2" customWidth="1"/>
    <col min="11266" max="11270" width="2.125" style="2" customWidth="1"/>
    <col min="11271" max="11276" width="2.875" style="2" customWidth="1"/>
    <col min="11277" max="11279" width="2.5" style="2" customWidth="1"/>
    <col min="11280" max="11280" width="4.875" style="2" customWidth="1"/>
    <col min="11281" max="11292" width="3.125" style="2" customWidth="1"/>
    <col min="11293" max="11295" width="2.5" style="2" customWidth="1"/>
    <col min="11296" max="11296" width="4.875" style="2" bestFit="1" customWidth="1"/>
    <col min="11297" max="11297" width="0.875" style="2" customWidth="1"/>
    <col min="11298" max="11520" width="9" style="2"/>
    <col min="11521" max="11521" width="0.875" style="2" customWidth="1"/>
    <col min="11522" max="11526" width="2.125" style="2" customWidth="1"/>
    <col min="11527" max="11532" width="2.875" style="2" customWidth="1"/>
    <col min="11533" max="11535" width="2.5" style="2" customWidth="1"/>
    <col min="11536" max="11536" width="4.875" style="2" customWidth="1"/>
    <col min="11537" max="11548" width="3.125" style="2" customWidth="1"/>
    <col min="11549" max="11551" width="2.5" style="2" customWidth="1"/>
    <col min="11552" max="11552" width="4.875" style="2" bestFit="1" customWidth="1"/>
    <col min="11553" max="11553" width="0.875" style="2" customWidth="1"/>
    <col min="11554" max="11776" width="9" style="2"/>
    <col min="11777" max="11777" width="0.875" style="2" customWidth="1"/>
    <col min="11778" max="11782" width="2.125" style="2" customWidth="1"/>
    <col min="11783" max="11788" width="2.875" style="2" customWidth="1"/>
    <col min="11789" max="11791" width="2.5" style="2" customWidth="1"/>
    <col min="11792" max="11792" width="4.875" style="2" customWidth="1"/>
    <col min="11793" max="11804" width="3.125" style="2" customWidth="1"/>
    <col min="11805" max="11807" width="2.5" style="2" customWidth="1"/>
    <col min="11808" max="11808" width="4.875" style="2" bestFit="1" customWidth="1"/>
    <col min="11809" max="11809" width="0.875" style="2" customWidth="1"/>
    <col min="11810" max="12032" width="9" style="2"/>
    <col min="12033" max="12033" width="0.875" style="2" customWidth="1"/>
    <col min="12034" max="12038" width="2.125" style="2" customWidth="1"/>
    <col min="12039" max="12044" width="2.875" style="2" customWidth="1"/>
    <col min="12045" max="12047" width="2.5" style="2" customWidth="1"/>
    <col min="12048" max="12048" width="4.875" style="2" customWidth="1"/>
    <col min="12049" max="12060" width="3.125" style="2" customWidth="1"/>
    <col min="12061" max="12063" width="2.5" style="2" customWidth="1"/>
    <col min="12064" max="12064" width="4.875" style="2" bestFit="1" customWidth="1"/>
    <col min="12065" max="12065" width="0.875" style="2" customWidth="1"/>
    <col min="12066" max="12288" width="9" style="2"/>
    <col min="12289" max="12289" width="0.875" style="2" customWidth="1"/>
    <col min="12290" max="12294" width="2.125" style="2" customWidth="1"/>
    <col min="12295" max="12300" width="2.875" style="2" customWidth="1"/>
    <col min="12301" max="12303" width="2.5" style="2" customWidth="1"/>
    <col min="12304" max="12304" width="4.875" style="2" customWidth="1"/>
    <col min="12305" max="12316" width="3.125" style="2" customWidth="1"/>
    <col min="12317" max="12319" width="2.5" style="2" customWidth="1"/>
    <col min="12320" max="12320" width="4.875" style="2" bestFit="1" customWidth="1"/>
    <col min="12321" max="12321" width="0.875" style="2" customWidth="1"/>
    <col min="12322" max="12544" width="9" style="2"/>
    <col min="12545" max="12545" width="0.875" style="2" customWidth="1"/>
    <col min="12546" max="12550" width="2.125" style="2" customWidth="1"/>
    <col min="12551" max="12556" width="2.875" style="2" customWidth="1"/>
    <col min="12557" max="12559" width="2.5" style="2" customWidth="1"/>
    <col min="12560" max="12560" width="4.875" style="2" customWidth="1"/>
    <col min="12561" max="12572" width="3.125" style="2" customWidth="1"/>
    <col min="12573" max="12575" width="2.5" style="2" customWidth="1"/>
    <col min="12576" max="12576" width="4.875" style="2" bestFit="1" customWidth="1"/>
    <col min="12577" max="12577" width="0.875" style="2" customWidth="1"/>
    <col min="12578" max="12800" width="9" style="2"/>
    <col min="12801" max="12801" width="0.875" style="2" customWidth="1"/>
    <col min="12802" max="12806" width="2.125" style="2" customWidth="1"/>
    <col min="12807" max="12812" width="2.875" style="2" customWidth="1"/>
    <col min="12813" max="12815" width="2.5" style="2" customWidth="1"/>
    <col min="12816" max="12816" width="4.875" style="2" customWidth="1"/>
    <col min="12817" max="12828" width="3.125" style="2" customWidth="1"/>
    <col min="12829" max="12831" width="2.5" style="2" customWidth="1"/>
    <col min="12832" max="12832" width="4.875" style="2" bestFit="1" customWidth="1"/>
    <col min="12833" max="12833" width="0.875" style="2" customWidth="1"/>
    <col min="12834" max="13056" width="9" style="2"/>
    <col min="13057" max="13057" width="0.875" style="2" customWidth="1"/>
    <col min="13058" max="13062" width="2.125" style="2" customWidth="1"/>
    <col min="13063" max="13068" width="2.875" style="2" customWidth="1"/>
    <col min="13069" max="13071" width="2.5" style="2" customWidth="1"/>
    <col min="13072" max="13072" width="4.875" style="2" customWidth="1"/>
    <col min="13073" max="13084" width="3.125" style="2" customWidth="1"/>
    <col min="13085" max="13087" width="2.5" style="2" customWidth="1"/>
    <col min="13088" max="13088" width="4.875" style="2" bestFit="1" customWidth="1"/>
    <col min="13089" max="13089" width="0.875" style="2" customWidth="1"/>
    <col min="13090" max="13312" width="9" style="2"/>
    <col min="13313" max="13313" width="0.875" style="2" customWidth="1"/>
    <col min="13314" max="13318" width="2.125" style="2" customWidth="1"/>
    <col min="13319" max="13324" width="2.875" style="2" customWidth="1"/>
    <col min="13325" max="13327" width="2.5" style="2" customWidth="1"/>
    <col min="13328" max="13328" width="4.875" style="2" customWidth="1"/>
    <col min="13329" max="13340" width="3.125" style="2" customWidth="1"/>
    <col min="13341" max="13343" width="2.5" style="2" customWidth="1"/>
    <col min="13344" max="13344" width="4.875" style="2" bestFit="1" customWidth="1"/>
    <col min="13345" max="13345" width="0.875" style="2" customWidth="1"/>
    <col min="13346" max="13568" width="9" style="2"/>
    <col min="13569" max="13569" width="0.875" style="2" customWidth="1"/>
    <col min="13570" max="13574" width="2.125" style="2" customWidth="1"/>
    <col min="13575" max="13580" width="2.875" style="2" customWidth="1"/>
    <col min="13581" max="13583" width="2.5" style="2" customWidth="1"/>
    <col min="13584" max="13584" width="4.875" style="2" customWidth="1"/>
    <col min="13585" max="13596" width="3.125" style="2" customWidth="1"/>
    <col min="13597" max="13599" width="2.5" style="2" customWidth="1"/>
    <col min="13600" max="13600" width="4.875" style="2" bestFit="1" customWidth="1"/>
    <col min="13601" max="13601" width="0.875" style="2" customWidth="1"/>
    <col min="13602" max="13824" width="9" style="2"/>
    <col min="13825" max="13825" width="0.875" style="2" customWidth="1"/>
    <col min="13826" max="13830" width="2.125" style="2" customWidth="1"/>
    <col min="13831" max="13836" width="2.875" style="2" customWidth="1"/>
    <col min="13837" max="13839" width="2.5" style="2" customWidth="1"/>
    <col min="13840" max="13840" width="4.875" style="2" customWidth="1"/>
    <col min="13841" max="13852" width="3.125" style="2" customWidth="1"/>
    <col min="13853" max="13855" width="2.5" style="2" customWidth="1"/>
    <col min="13856" max="13856" width="4.875" style="2" bestFit="1" customWidth="1"/>
    <col min="13857" max="13857" width="0.875" style="2" customWidth="1"/>
    <col min="13858" max="14080" width="9" style="2"/>
    <col min="14081" max="14081" width="0.875" style="2" customWidth="1"/>
    <col min="14082" max="14086" width="2.125" style="2" customWidth="1"/>
    <col min="14087" max="14092" width="2.875" style="2" customWidth="1"/>
    <col min="14093" max="14095" width="2.5" style="2" customWidth="1"/>
    <col min="14096" max="14096" width="4.875" style="2" customWidth="1"/>
    <col min="14097" max="14108" width="3.125" style="2" customWidth="1"/>
    <col min="14109" max="14111" width="2.5" style="2" customWidth="1"/>
    <col min="14112" max="14112" width="4.875" style="2" bestFit="1" customWidth="1"/>
    <col min="14113" max="14113" width="0.875" style="2" customWidth="1"/>
    <col min="14114" max="14336" width="9" style="2"/>
    <col min="14337" max="14337" width="0.875" style="2" customWidth="1"/>
    <col min="14338" max="14342" width="2.125" style="2" customWidth="1"/>
    <col min="14343" max="14348" width="2.875" style="2" customWidth="1"/>
    <col min="14349" max="14351" width="2.5" style="2" customWidth="1"/>
    <col min="14352" max="14352" width="4.875" style="2" customWidth="1"/>
    <col min="14353" max="14364" width="3.125" style="2" customWidth="1"/>
    <col min="14365" max="14367" width="2.5" style="2" customWidth="1"/>
    <col min="14368" max="14368" width="4.875" style="2" bestFit="1" customWidth="1"/>
    <col min="14369" max="14369" width="0.875" style="2" customWidth="1"/>
    <col min="14370" max="14592" width="9" style="2"/>
    <col min="14593" max="14593" width="0.875" style="2" customWidth="1"/>
    <col min="14594" max="14598" width="2.125" style="2" customWidth="1"/>
    <col min="14599" max="14604" width="2.875" style="2" customWidth="1"/>
    <col min="14605" max="14607" width="2.5" style="2" customWidth="1"/>
    <col min="14608" max="14608" width="4.875" style="2" customWidth="1"/>
    <col min="14609" max="14620" width="3.125" style="2" customWidth="1"/>
    <col min="14621" max="14623" width="2.5" style="2" customWidth="1"/>
    <col min="14624" max="14624" width="4.875" style="2" bestFit="1" customWidth="1"/>
    <col min="14625" max="14625" width="0.875" style="2" customWidth="1"/>
    <col min="14626" max="14848" width="9" style="2"/>
    <col min="14849" max="14849" width="0.875" style="2" customWidth="1"/>
    <col min="14850" max="14854" width="2.125" style="2" customWidth="1"/>
    <col min="14855" max="14860" width="2.875" style="2" customWidth="1"/>
    <col min="14861" max="14863" width="2.5" style="2" customWidth="1"/>
    <col min="14864" max="14864" width="4.875" style="2" customWidth="1"/>
    <col min="14865" max="14876" width="3.125" style="2" customWidth="1"/>
    <col min="14877" max="14879" width="2.5" style="2" customWidth="1"/>
    <col min="14880" max="14880" width="4.875" style="2" bestFit="1" customWidth="1"/>
    <col min="14881" max="14881" width="0.875" style="2" customWidth="1"/>
    <col min="14882" max="15104" width="9" style="2"/>
    <col min="15105" max="15105" width="0.875" style="2" customWidth="1"/>
    <col min="15106" max="15110" width="2.125" style="2" customWidth="1"/>
    <col min="15111" max="15116" width="2.875" style="2" customWidth="1"/>
    <col min="15117" max="15119" width="2.5" style="2" customWidth="1"/>
    <col min="15120" max="15120" width="4.875" style="2" customWidth="1"/>
    <col min="15121" max="15132" width="3.125" style="2" customWidth="1"/>
    <col min="15133" max="15135" width="2.5" style="2" customWidth="1"/>
    <col min="15136" max="15136" width="4.875" style="2" bestFit="1" customWidth="1"/>
    <col min="15137" max="15137" width="0.875" style="2" customWidth="1"/>
    <col min="15138" max="15360" width="9" style="2"/>
    <col min="15361" max="15361" width="0.875" style="2" customWidth="1"/>
    <col min="15362" max="15366" width="2.125" style="2" customWidth="1"/>
    <col min="15367" max="15372" width="2.875" style="2" customWidth="1"/>
    <col min="15373" max="15375" width="2.5" style="2" customWidth="1"/>
    <col min="15376" max="15376" width="4.875" style="2" customWidth="1"/>
    <col min="15377" max="15388" width="3.125" style="2" customWidth="1"/>
    <col min="15389" max="15391" width="2.5" style="2" customWidth="1"/>
    <col min="15392" max="15392" width="4.875" style="2" bestFit="1" customWidth="1"/>
    <col min="15393" max="15393" width="0.875" style="2" customWidth="1"/>
    <col min="15394" max="15616" width="9" style="2"/>
    <col min="15617" max="15617" width="0.875" style="2" customWidth="1"/>
    <col min="15618" max="15622" width="2.125" style="2" customWidth="1"/>
    <col min="15623" max="15628" width="2.875" style="2" customWidth="1"/>
    <col min="15629" max="15631" width="2.5" style="2" customWidth="1"/>
    <col min="15632" max="15632" width="4.875" style="2" customWidth="1"/>
    <col min="15633" max="15644" width="3.125" style="2" customWidth="1"/>
    <col min="15645" max="15647" width="2.5" style="2" customWidth="1"/>
    <col min="15648" max="15648" width="4.875" style="2" bestFit="1" customWidth="1"/>
    <col min="15649" max="15649" width="0.875" style="2" customWidth="1"/>
    <col min="15650" max="15872" width="9" style="2"/>
    <col min="15873" max="15873" width="0.875" style="2" customWidth="1"/>
    <col min="15874" max="15878" width="2.125" style="2" customWidth="1"/>
    <col min="15879" max="15884" width="2.875" style="2" customWidth="1"/>
    <col min="15885" max="15887" width="2.5" style="2" customWidth="1"/>
    <col min="15888" max="15888" width="4.875" style="2" customWidth="1"/>
    <col min="15889" max="15900" width="3.125" style="2" customWidth="1"/>
    <col min="15901" max="15903" width="2.5" style="2" customWidth="1"/>
    <col min="15904" max="15904" width="4.875" style="2" bestFit="1" customWidth="1"/>
    <col min="15905" max="15905" width="0.875" style="2" customWidth="1"/>
    <col min="15906" max="16128" width="9" style="2"/>
    <col min="16129" max="16129" width="0.875" style="2" customWidth="1"/>
    <col min="16130" max="16134" width="2.125" style="2" customWidth="1"/>
    <col min="16135" max="16140" width="2.875" style="2" customWidth="1"/>
    <col min="16141" max="16143" width="2.5" style="2" customWidth="1"/>
    <col min="16144" max="16144" width="4.875" style="2" customWidth="1"/>
    <col min="16145" max="16156" width="3.125" style="2" customWidth="1"/>
    <col min="16157" max="16159" width="2.5" style="2" customWidth="1"/>
    <col min="16160" max="16160" width="4.875" style="2" bestFit="1" customWidth="1"/>
    <col min="16161" max="16161" width="0.875" style="2" customWidth="1"/>
    <col min="16162" max="16384" width="9" style="2"/>
  </cols>
  <sheetData>
    <row r="1" spans="1:35" ht="9"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5" ht="18" customHeight="1">
      <c r="A2" s="1"/>
      <c r="B2" s="776" t="s">
        <v>6</v>
      </c>
      <c r="C2" s="777"/>
      <c r="D2" s="777"/>
      <c r="E2" s="777"/>
      <c r="F2" s="777"/>
      <c r="G2" s="777"/>
      <c r="H2" s="777"/>
      <c r="I2" s="777"/>
      <c r="J2" s="777"/>
      <c r="K2" s="777"/>
      <c r="L2" s="777"/>
      <c r="M2" s="777"/>
      <c r="N2" s="777"/>
      <c r="O2" s="777"/>
      <c r="P2" s="777"/>
      <c r="Q2" s="777"/>
      <c r="R2" s="777"/>
      <c r="S2" s="777"/>
      <c r="T2" s="777"/>
      <c r="U2" s="777"/>
      <c r="V2" s="777"/>
      <c r="W2" s="777"/>
      <c r="X2" s="777"/>
      <c r="Y2" s="777"/>
      <c r="Z2" s="777"/>
      <c r="AA2" s="777"/>
      <c r="AB2" s="777"/>
      <c r="AC2" s="777"/>
      <c r="AD2" s="777"/>
      <c r="AE2" s="777"/>
      <c r="AF2" s="778"/>
      <c r="AG2" s="1"/>
      <c r="AI2" s="3"/>
    </row>
    <row r="3" spans="1:35" ht="18" customHeight="1">
      <c r="A3" s="1"/>
      <c r="B3" s="4"/>
      <c r="C3" s="5"/>
      <c r="D3" s="5"/>
      <c r="E3" s="5"/>
      <c r="F3" s="6"/>
      <c r="G3" s="776" t="s">
        <v>7</v>
      </c>
      <c r="H3" s="777"/>
      <c r="I3" s="777"/>
      <c r="J3" s="777"/>
      <c r="K3" s="777"/>
      <c r="L3" s="777"/>
      <c r="M3" s="777"/>
      <c r="N3" s="777"/>
      <c r="O3" s="778"/>
      <c r="P3" s="776" t="s">
        <v>8</v>
      </c>
      <c r="Q3" s="777"/>
      <c r="R3" s="777"/>
      <c r="S3" s="777"/>
      <c r="T3" s="777"/>
      <c r="U3" s="778"/>
      <c r="V3" s="776" t="s">
        <v>9</v>
      </c>
      <c r="W3" s="777"/>
      <c r="X3" s="777"/>
      <c r="Y3" s="777"/>
      <c r="Z3" s="777"/>
      <c r="AA3" s="778"/>
      <c r="AB3" s="776" t="s">
        <v>10</v>
      </c>
      <c r="AC3" s="777"/>
      <c r="AD3" s="777"/>
      <c r="AE3" s="777"/>
      <c r="AF3" s="778"/>
      <c r="AG3" s="1"/>
    </row>
    <row r="4" spans="1:35" ht="15.75" customHeight="1">
      <c r="A4" s="1"/>
      <c r="B4" s="7"/>
      <c r="C4" s="8"/>
      <c r="D4" s="8"/>
      <c r="E4" s="8"/>
      <c r="F4" s="9"/>
      <c r="G4" s="829" t="s">
        <v>11</v>
      </c>
      <c r="H4" s="830"/>
      <c r="I4" s="830"/>
      <c r="J4" s="830"/>
      <c r="K4" s="830"/>
      <c r="L4" s="830"/>
      <c r="M4" s="830"/>
      <c r="N4" s="830"/>
      <c r="O4" s="831"/>
      <c r="P4" s="829" t="s">
        <v>12</v>
      </c>
      <c r="Q4" s="830"/>
      <c r="R4" s="830"/>
      <c r="S4" s="830"/>
      <c r="T4" s="830"/>
      <c r="U4" s="831"/>
      <c r="V4" s="829" t="s">
        <v>13</v>
      </c>
      <c r="W4" s="830"/>
      <c r="X4" s="830"/>
      <c r="Y4" s="830"/>
      <c r="Z4" s="830"/>
      <c r="AA4" s="831"/>
      <c r="AB4" s="829" t="s">
        <v>14</v>
      </c>
      <c r="AC4" s="830"/>
      <c r="AD4" s="830"/>
      <c r="AE4" s="830"/>
      <c r="AF4" s="831"/>
      <c r="AG4" s="1"/>
    </row>
    <row r="5" spans="1:35" ht="15.75" customHeight="1">
      <c r="A5" s="1"/>
      <c r="B5" s="7"/>
      <c r="C5" s="8"/>
      <c r="D5" s="8"/>
      <c r="E5" s="8"/>
      <c r="F5" s="9"/>
      <c r="G5" s="832"/>
      <c r="H5" s="833"/>
      <c r="I5" s="833"/>
      <c r="J5" s="833"/>
      <c r="K5" s="833"/>
      <c r="L5" s="833"/>
      <c r="M5" s="833"/>
      <c r="N5" s="833"/>
      <c r="O5" s="834"/>
      <c r="P5" s="832"/>
      <c r="Q5" s="833"/>
      <c r="R5" s="833"/>
      <c r="S5" s="833"/>
      <c r="T5" s="833"/>
      <c r="U5" s="834"/>
      <c r="V5" s="832"/>
      <c r="W5" s="833"/>
      <c r="X5" s="833"/>
      <c r="Y5" s="833"/>
      <c r="Z5" s="833"/>
      <c r="AA5" s="834"/>
      <c r="AB5" s="832"/>
      <c r="AC5" s="833"/>
      <c r="AD5" s="833"/>
      <c r="AE5" s="833"/>
      <c r="AF5" s="834"/>
      <c r="AG5" s="1"/>
    </row>
    <row r="6" spans="1:35" ht="15.75" customHeight="1">
      <c r="A6" s="1"/>
      <c r="B6" s="803" t="s">
        <v>15</v>
      </c>
      <c r="C6" s="804"/>
      <c r="D6" s="804"/>
      <c r="E6" s="804"/>
      <c r="F6" s="820"/>
      <c r="G6" s="832"/>
      <c r="H6" s="833"/>
      <c r="I6" s="833"/>
      <c r="J6" s="833"/>
      <c r="K6" s="833"/>
      <c r="L6" s="833"/>
      <c r="M6" s="833"/>
      <c r="N6" s="833"/>
      <c r="O6" s="834"/>
      <c r="P6" s="832"/>
      <c r="Q6" s="833"/>
      <c r="R6" s="833"/>
      <c r="S6" s="833"/>
      <c r="T6" s="833"/>
      <c r="U6" s="834"/>
      <c r="V6" s="832"/>
      <c r="W6" s="833"/>
      <c r="X6" s="833"/>
      <c r="Y6" s="833"/>
      <c r="Z6" s="833"/>
      <c r="AA6" s="834"/>
      <c r="AB6" s="832"/>
      <c r="AC6" s="833"/>
      <c r="AD6" s="833"/>
      <c r="AE6" s="833"/>
      <c r="AF6" s="834"/>
      <c r="AG6" s="1"/>
    </row>
    <row r="7" spans="1:35" ht="15.75" customHeight="1">
      <c r="A7" s="1"/>
      <c r="B7" s="7"/>
      <c r="C7" s="8"/>
      <c r="D7" s="8"/>
      <c r="E7" s="8"/>
      <c r="F7" s="9"/>
      <c r="G7" s="832"/>
      <c r="H7" s="833"/>
      <c r="I7" s="833"/>
      <c r="J7" s="833"/>
      <c r="K7" s="833"/>
      <c r="L7" s="833"/>
      <c r="M7" s="833"/>
      <c r="N7" s="833"/>
      <c r="O7" s="834"/>
      <c r="P7" s="832"/>
      <c r="Q7" s="833"/>
      <c r="R7" s="833"/>
      <c r="S7" s="833"/>
      <c r="T7" s="833"/>
      <c r="U7" s="834"/>
      <c r="V7" s="832"/>
      <c r="W7" s="833"/>
      <c r="X7" s="833"/>
      <c r="Y7" s="833"/>
      <c r="Z7" s="833"/>
      <c r="AA7" s="834"/>
      <c r="AB7" s="832"/>
      <c r="AC7" s="833"/>
      <c r="AD7" s="833"/>
      <c r="AE7" s="833"/>
      <c r="AF7" s="834"/>
      <c r="AG7" s="1"/>
    </row>
    <row r="8" spans="1:35" ht="15.75" customHeight="1">
      <c r="A8" s="1"/>
      <c r="B8" s="7"/>
      <c r="C8" s="8"/>
      <c r="D8" s="8"/>
      <c r="E8" s="8"/>
      <c r="F8" s="9"/>
      <c r="G8" s="832"/>
      <c r="H8" s="833"/>
      <c r="I8" s="833"/>
      <c r="J8" s="833"/>
      <c r="K8" s="833"/>
      <c r="L8" s="833"/>
      <c r="M8" s="833"/>
      <c r="N8" s="833"/>
      <c r="O8" s="834"/>
      <c r="P8" s="832"/>
      <c r="Q8" s="833"/>
      <c r="R8" s="833"/>
      <c r="S8" s="833"/>
      <c r="T8" s="833"/>
      <c r="U8" s="834"/>
      <c r="V8" s="832"/>
      <c r="W8" s="833"/>
      <c r="X8" s="833"/>
      <c r="Y8" s="833"/>
      <c r="Z8" s="833"/>
      <c r="AA8" s="834"/>
      <c r="AB8" s="832"/>
      <c r="AC8" s="833"/>
      <c r="AD8" s="833"/>
      <c r="AE8" s="833"/>
      <c r="AF8" s="834"/>
      <c r="AG8" s="1"/>
    </row>
    <row r="9" spans="1:35" ht="15.75" customHeight="1">
      <c r="A9" s="1"/>
      <c r="B9" s="7"/>
      <c r="C9" s="8"/>
      <c r="D9" s="8"/>
      <c r="E9" s="8"/>
      <c r="F9" s="9"/>
      <c r="G9" s="832"/>
      <c r="H9" s="833"/>
      <c r="I9" s="833"/>
      <c r="J9" s="833"/>
      <c r="K9" s="833"/>
      <c r="L9" s="833"/>
      <c r="M9" s="833"/>
      <c r="N9" s="833"/>
      <c r="O9" s="834"/>
      <c r="P9" s="832"/>
      <c r="Q9" s="833"/>
      <c r="R9" s="833"/>
      <c r="S9" s="833"/>
      <c r="T9" s="833"/>
      <c r="U9" s="834"/>
      <c r="V9" s="832"/>
      <c r="W9" s="833"/>
      <c r="X9" s="833"/>
      <c r="Y9" s="833"/>
      <c r="Z9" s="833"/>
      <c r="AA9" s="834"/>
      <c r="AB9" s="832"/>
      <c r="AC9" s="833"/>
      <c r="AD9" s="833"/>
      <c r="AE9" s="833"/>
      <c r="AF9" s="834"/>
      <c r="AG9" s="1"/>
    </row>
    <row r="10" spans="1:35" ht="15.75" customHeight="1">
      <c r="A10" s="1"/>
      <c r="B10" s="7"/>
      <c r="C10" s="8"/>
      <c r="D10" s="8"/>
      <c r="E10" s="8"/>
      <c r="F10" s="9"/>
      <c r="G10" s="832"/>
      <c r="H10" s="833"/>
      <c r="I10" s="833"/>
      <c r="J10" s="833"/>
      <c r="K10" s="833"/>
      <c r="L10" s="833"/>
      <c r="M10" s="833"/>
      <c r="N10" s="833"/>
      <c r="O10" s="834"/>
      <c r="P10" s="832"/>
      <c r="Q10" s="833"/>
      <c r="R10" s="833"/>
      <c r="S10" s="833"/>
      <c r="T10" s="833"/>
      <c r="U10" s="834"/>
      <c r="V10" s="832"/>
      <c r="W10" s="833"/>
      <c r="X10" s="833"/>
      <c r="Y10" s="833"/>
      <c r="Z10" s="833"/>
      <c r="AA10" s="834"/>
      <c r="AB10" s="832"/>
      <c r="AC10" s="833"/>
      <c r="AD10" s="833"/>
      <c r="AE10" s="833"/>
      <c r="AF10" s="834"/>
      <c r="AG10" s="1"/>
    </row>
    <row r="11" spans="1:35" ht="15.75" customHeight="1">
      <c r="A11" s="1"/>
      <c r="B11" s="10"/>
      <c r="C11" s="11"/>
      <c r="D11" s="11"/>
      <c r="E11" s="11"/>
      <c r="F11" s="12"/>
      <c r="G11" s="835"/>
      <c r="H11" s="836"/>
      <c r="I11" s="836"/>
      <c r="J11" s="836"/>
      <c r="K11" s="836"/>
      <c r="L11" s="836"/>
      <c r="M11" s="836"/>
      <c r="N11" s="836"/>
      <c r="O11" s="837"/>
      <c r="P11" s="835"/>
      <c r="Q11" s="836"/>
      <c r="R11" s="836"/>
      <c r="S11" s="836"/>
      <c r="T11" s="836"/>
      <c r="U11" s="837"/>
      <c r="V11" s="835"/>
      <c r="W11" s="836"/>
      <c r="X11" s="836"/>
      <c r="Y11" s="836"/>
      <c r="Z11" s="836"/>
      <c r="AA11" s="837"/>
      <c r="AB11" s="835"/>
      <c r="AC11" s="836"/>
      <c r="AD11" s="836"/>
      <c r="AE11" s="836"/>
      <c r="AF11" s="837"/>
      <c r="AG11" s="1"/>
    </row>
    <row r="12" spans="1:35">
      <c r="A12" s="1"/>
      <c r="B12" s="7"/>
      <c r="C12" s="8"/>
      <c r="D12" s="8"/>
      <c r="E12" s="8"/>
      <c r="F12" s="9"/>
      <c r="G12" s="773" t="s">
        <v>16</v>
      </c>
      <c r="H12" s="774"/>
      <c r="I12" s="774"/>
      <c r="J12" s="774"/>
      <c r="K12" s="774"/>
      <c r="L12" s="775"/>
      <c r="M12" s="776" t="s">
        <v>17</v>
      </c>
      <c r="N12" s="777"/>
      <c r="O12" s="777"/>
      <c r="P12" s="777"/>
      <c r="Q12" s="777"/>
      <c r="R12" s="777"/>
      <c r="S12" s="777"/>
      <c r="T12" s="777"/>
      <c r="U12" s="777"/>
      <c r="V12" s="777"/>
      <c r="W12" s="777"/>
      <c r="X12" s="777"/>
      <c r="Y12" s="777"/>
      <c r="Z12" s="777"/>
      <c r="AA12" s="777"/>
      <c r="AB12" s="777"/>
      <c r="AC12" s="777"/>
      <c r="AD12" s="777"/>
      <c r="AE12" s="777"/>
      <c r="AF12" s="778"/>
      <c r="AG12" s="1"/>
    </row>
    <row r="13" spans="1:35" ht="21" customHeight="1">
      <c r="A13" s="1"/>
      <c r="B13" s="7"/>
      <c r="C13" s="8"/>
      <c r="D13" s="8"/>
      <c r="E13" s="8"/>
      <c r="F13" s="9"/>
      <c r="G13" s="797"/>
      <c r="H13" s="798"/>
      <c r="I13" s="798"/>
      <c r="J13" s="798"/>
      <c r="K13" s="798"/>
      <c r="L13" s="799"/>
      <c r="M13" s="776" t="s">
        <v>18</v>
      </c>
      <c r="N13" s="777"/>
      <c r="O13" s="777"/>
      <c r="P13" s="777"/>
      <c r="Q13" s="778"/>
      <c r="R13" s="776" t="s">
        <v>19</v>
      </c>
      <c r="S13" s="777"/>
      <c r="T13" s="777"/>
      <c r="U13" s="777"/>
      <c r="V13" s="778"/>
      <c r="W13" s="776" t="s">
        <v>20</v>
      </c>
      <c r="X13" s="777"/>
      <c r="Y13" s="777"/>
      <c r="Z13" s="777"/>
      <c r="AA13" s="778"/>
      <c r="AB13" s="776" t="s">
        <v>21</v>
      </c>
      <c r="AC13" s="777"/>
      <c r="AD13" s="777"/>
      <c r="AE13" s="777"/>
      <c r="AF13" s="778"/>
      <c r="AG13" s="1"/>
    </row>
    <row r="14" spans="1:35" ht="15.75" customHeight="1">
      <c r="A14" s="1"/>
      <c r="B14" s="803" t="s">
        <v>22</v>
      </c>
      <c r="C14" s="804"/>
      <c r="D14" s="804"/>
      <c r="E14" s="804"/>
      <c r="F14" s="820"/>
      <c r="G14" s="821"/>
      <c r="H14" s="822"/>
      <c r="I14" s="822"/>
      <c r="J14" s="822"/>
      <c r="K14" s="826" t="s">
        <v>23</v>
      </c>
      <c r="L14" s="827"/>
      <c r="M14" s="13"/>
      <c r="N14" s="14"/>
      <c r="O14" s="14"/>
      <c r="P14" s="15"/>
      <c r="Q14" s="16"/>
      <c r="R14" s="17"/>
      <c r="S14" s="15"/>
      <c r="T14" s="15"/>
      <c r="U14" s="15"/>
      <c r="V14" s="16"/>
      <c r="W14" s="17"/>
      <c r="X14" s="15"/>
      <c r="Y14" s="15"/>
      <c r="Z14" s="15"/>
      <c r="AA14" s="16"/>
      <c r="AB14" s="17"/>
      <c r="AC14" s="15"/>
      <c r="AD14" s="15"/>
      <c r="AE14" s="15"/>
      <c r="AF14" s="16"/>
      <c r="AG14" s="1"/>
    </row>
    <row r="15" spans="1:35" ht="15.75" customHeight="1">
      <c r="A15" s="1"/>
      <c r="B15" s="7"/>
      <c r="C15" s="8"/>
      <c r="D15" s="8"/>
      <c r="E15" s="8"/>
      <c r="F15" s="9"/>
      <c r="G15" s="823"/>
      <c r="H15" s="800"/>
      <c r="I15" s="800"/>
      <c r="J15" s="800"/>
      <c r="K15" s="788"/>
      <c r="L15" s="828"/>
      <c r="M15" s="805" t="s">
        <v>24</v>
      </c>
      <c r="N15" s="806"/>
      <c r="O15" s="806"/>
      <c r="P15" s="806"/>
      <c r="Q15" s="807"/>
      <c r="R15" s="805" t="s">
        <v>25</v>
      </c>
      <c r="S15" s="806"/>
      <c r="T15" s="806"/>
      <c r="U15" s="806"/>
      <c r="V15" s="807"/>
      <c r="W15" s="805" t="s">
        <v>25</v>
      </c>
      <c r="X15" s="806"/>
      <c r="Y15" s="806"/>
      <c r="Z15" s="806"/>
      <c r="AA15" s="807"/>
      <c r="AB15" s="805" t="s">
        <v>25</v>
      </c>
      <c r="AC15" s="806"/>
      <c r="AD15" s="806"/>
      <c r="AE15" s="806"/>
      <c r="AF15" s="807"/>
      <c r="AG15" s="1"/>
    </row>
    <row r="16" spans="1:35" ht="15.75" customHeight="1">
      <c r="A16" s="1"/>
      <c r="B16" s="7"/>
      <c r="C16" s="8"/>
      <c r="D16" s="8"/>
      <c r="E16" s="8"/>
      <c r="F16" s="9"/>
      <c r="G16" s="823"/>
      <c r="H16" s="800"/>
      <c r="I16" s="800"/>
      <c r="J16" s="800"/>
      <c r="K16" s="788"/>
      <c r="L16" s="828"/>
      <c r="M16" s="18"/>
      <c r="N16" s="19"/>
      <c r="O16" s="19"/>
      <c r="P16" s="20"/>
      <c r="Q16" s="21"/>
      <c r="R16" s="22"/>
      <c r="S16" s="20"/>
      <c r="T16" s="20"/>
      <c r="U16" s="20"/>
      <c r="V16" s="21"/>
      <c r="W16" s="22"/>
      <c r="X16" s="20"/>
      <c r="Y16" s="20"/>
      <c r="Z16" s="20"/>
      <c r="AA16" s="21"/>
      <c r="AB16" s="22"/>
      <c r="AC16" s="20"/>
      <c r="AD16" s="20"/>
      <c r="AE16" s="20"/>
      <c r="AF16" s="21"/>
      <c r="AG16" s="1"/>
    </row>
    <row r="17" spans="1:33" ht="15.75" customHeight="1">
      <c r="A17" s="1"/>
      <c r="B17" s="10"/>
      <c r="C17" s="11"/>
      <c r="D17" s="11"/>
      <c r="E17" s="11"/>
      <c r="F17" s="12"/>
      <c r="G17" s="824"/>
      <c r="H17" s="825"/>
      <c r="I17" s="825"/>
      <c r="J17" s="825"/>
      <c r="K17" s="808"/>
      <c r="L17" s="809"/>
      <c r="M17" s="23"/>
      <c r="N17" s="24"/>
      <c r="O17" s="24"/>
      <c r="P17" s="808" t="s">
        <v>23</v>
      </c>
      <c r="Q17" s="809"/>
      <c r="R17" s="25"/>
      <c r="S17" s="26"/>
      <c r="T17" s="26"/>
      <c r="U17" s="808" t="s">
        <v>23</v>
      </c>
      <c r="V17" s="809"/>
      <c r="W17" s="25"/>
      <c r="X17" s="26"/>
      <c r="Y17" s="26"/>
      <c r="Z17" s="808" t="s">
        <v>23</v>
      </c>
      <c r="AA17" s="809"/>
      <c r="AB17" s="25"/>
      <c r="AC17" s="26"/>
      <c r="AD17" s="26"/>
      <c r="AE17" s="26"/>
      <c r="AF17" s="27" t="s">
        <v>23</v>
      </c>
      <c r="AG17" s="1"/>
    </row>
    <row r="18" spans="1:33">
      <c r="A18" s="1"/>
      <c r="B18" s="7"/>
      <c r="C18" s="8"/>
      <c r="D18" s="8"/>
      <c r="E18" s="8"/>
      <c r="F18" s="8"/>
      <c r="G18" s="810" t="s">
        <v>26</v>
      </c>
      <c r="H18" s="811"/>
      <c r="I18" s="811"/>
      <c r="J18" s="811"/>
      <c r="K18" s="811"/>
      <c r="L18" s="812"/>
      <c r="M18" s="774" t="s">
        <v>27</v>
      </c>
      <c r="N18" s="774"/>
      <c r="O18" s="774"/>
      <c r="P18" s="774"/>
      <c r="Q18" s="774"/>
      <c r="R18" s="774"/>
      <c r="S18" s="774"/>
      <c r="T18" s="774"/>
      <c r="U18" s="774"/>
      <c r="V18" s="774"/>
      <c r="W18" s="774"/>
      <c r="X18" s="774"/>
      <c r="Y18" s="774"/>
      <c r="Z18" s="774"/>
      <c r="AA18" s="774"/>
      <c r="AB18" s="774"/>
      <c r="AC18" s="774"/>
      <c r="AD18" s="774"/>
      <c r="AE18" s="774"/>
      <c r="AF18" s="775"/>
      <c r="AG18" s="1"/>
    </row>
    <row r="19" spans="1:33">
      <c r="A19" s="1"/>
      <c r="B19" s="7"/>
      <c r="C19" s="8"/>
      <c r="D19" s="8"/>
      <c r="E19" s="8"/>
      <c r="F19" s="8"/>
      <c r="G19" s="813"/>
      <c r="H19" s="814"/>
      <c r="I19" s="814"/>
      <c r="J19" s="814"/>
      <c r="K19" s="814"/>
      <c r="L19" s="815"/>
      <c r="M19" s="774" t="s">
        <v>28</v>
      </c>
      <c r="N19" s="774"/>
      <c r="O19" s="774"/>
      <c r="P19" s="775"/>
      <c r="Q19" s="776" t="s">
        <v>29</v>
      </c>
      <c r="R19" s="777"/>
      <c r="S19" s="777"/>
      <c r="T19" s="777"/>
      <c r="U19" s="777"/>
      <c r="V19" s="777"/>
      <c r="W19" s="777"/>
      <c r="X19" s="777"/>
      <c r="Y19" s="777"/>
      <c r="Z19" s="777"/>
      <c r="AA19" s="777"/>
      <c r="AB19" s="778"/>
      <c r="AC19" s="773" t="s">
        <v>30</v>
      </c>
      <c r="AD19" s="774"/>
      <c r="AE19" s="774"/>
      <c r="AF19" s="775"/>
      <c r="AG19" s="1"/>
    </row>
    <row r="20" spans="1:33" ht="31.5" customHeight="1">
      <c r="A20" s="1"/>
      <c r="B20" s="803"/>
      <c r="C20" s="804"/>
      <c r="D20" s="804"/>
      <c r="E20" s="804"/>
      <c r="F20" s="804"/>
      <c r="G20" s="813"/>
      <c r="H20" s="814"/>
      <c r="I20" s="814"/>
      <c r="J20" s="814"/>
      <c r="K20" s="814"/>
      <c r="L20" s="815"/>
      <c r="M20" s="798"/>
      <c r="N20" s="798"/>
      <c r="O20" s="798"/>
      <c r="P20" s="799"/>
      <c r="Q20" s="816" t="s">
        <v>31</v>
      </c>
      <c r="R20" s="817"/>
      <c r="S20" s="818"/>
      <c r="T20" s="819" t="s">
        <v>32</v>
      </c>
      <c r="U20" s="817"/>
      <c r="V20" s="818"/>
      <c r="W20" s="816" t="s">
        <v>33</v>
      </c>
      <c r="X20" s="817"/>
      <c r="Y20" s="818"/>
      <c r="Z20" s="816"/>
      <c r="AA20" s="817"/>
      <c r="AB20" s="818"/>
      <c r="AC20" s="797"/>
      <c r="AD20" s="798"/>
      <c r="AE20" s="798"/>
      <c r="AF20" s="799"/>
      <c r="AG20" s="1"/>
    </row>
    <row r="21" spans="1:33" ht="19.5" customHeight="1">
      <c r="A21" s="1"/>
      <c r="B21" s="803" t="s">
        <v>34</v>
      </c>
      <c r="C21" s="804"/>
      <c r="D21" s="804"/>
      <c r="E21" s="804"/>
      <c r="F21" s="804"/>
      <c r="G21" s="28"/>
      <c r="H21" s="29"/>
      <c r="I21" s="29"/>
      <c r="J21" s="29"/>
      <c r="K21" s="8"/>
      <c r="L21" s="9"/>
      <c r="M21" s="30"/>
      <c r="N21" s="30"/>
      <c r="O21" s="31"/>
      <c r="P21" s="32"/>
      <c r="Q21" s="33"/>
      <c r="R21" s="34"/>
      <c r="S21" s="35"/>
      <c r="T21" s="33"/>
      <c r="U21" s="34"/>
      <c r="V21" s="35"/>
      <c r="W21" s="33"/>
      <c r="X21" s="34"/>
      <c r="Y21" s="35"/>
      <c r="Z21" s="34"/>
      <c r="AA21" s="34"/>
      <c r="AB21" s="35"/>
      <c r="AC21" s="30"/>
      <c r="AD21" s="30"/>
      <c r="AE21" s="31"/>
      <c r="AF21" s="32"/>
      <c r="AG21" s="1"/>
    </row>
    <row r="22" spans="1:33">
      <c r="A22" s="1"/>
      <c r="B22" s="7"/>
      <c r="C22" s="8"/>
      <c r="D22" s="8"/>
      <c r="E22" s="8"/>
      <c r="F22" s="8"/>
      <c r="G22" s="797" t="s">
        <v>35</v>
      </c>
      <c r="H22" s="798"/>
      <c r="I22" s="798"/>
      <c r="J22" s="798"/>
      <c r="K22" s="798"/>
      <c r="L22" s="799"/>
      <c r="M22" s="800"/>
      <c r="N22" s="800"/>
      <c r="O22" s="800"/>
      <c r="P22" s="36" t="s">
        <v>23</v>
      </c>
      <c r="Q22" s="801"/>
      <c r="R22" s="802"/>
      <c r="S22" s="37" t="s">
        <v>23</v>
      </c>
      <c r="T22" s="801"/>
      <c r="U22" s="802"/>
      <c r="V22" s="37" t="s">
        <v>23</v>
      </c>
      <c r="W22" s="801"/>
      <c r="X22" s="802"/>
      <c r="Y22" s="37" t="s">
        <v>23</v>
      </c>
      <c r="Z22" s="801"/>
      <c r="AA22" s="802"/>
      <c r="AB22" s="37" t="s">
        <v>23</v>
      </c>
      <c r="AC22" s="787"/>
      <c r="AD22" s="788"/>
      <c r="AE22" s="788"/>
      <c r="AF22" s="38" t="s">
        <v>23</v>
      </c>
      <c r="AG22" s="1"/>
    </row>
    <row r="23" spans="1:33" s="42" customFormat="1" ht="21" customHeight="1">
      <c r="A23" s="39"/>
      <c r="B23" s="4"/>
      <c r="C23" s="5"/>
      <c r="D23" s="5"/>
      <c r="E23" s="5"/>
      <c r="F23" s="40"/>
      <c r="G23" s="789" t="s">
        <v>36</v>
      </c>
      <c r="H23" s="790"/>
      <c r="I23" s="790"/>
      <c r="J23" s="790"/>
      <c r="K23" s="790"/>
      <c r="L23" s="791"/>
      <c r="M23" s="792" t="s">
        <v>37</v>
      </c>
      <c r="N23" s="793"/>
      <c r="O23" s="793"/>
      <c r="P23" s="794" t="s">
        <v>38</v>
      </c>
      <c r="Q23" s="794"/>
      <c r="R23" s="794"/>
      <c r="S23" s="795" t="s">
        <v>39</v>
      </c>
      <c r="T23" s="795"/>
      <c r="U23" s="795"/>
      <c r="V23" s="794" t="s">
        <v>40</v>
      </c>
      <c r="W23" s="794"/>
      <c r="X23" s="794"/>
      <c r="Y23" s="794"/>
      <c r="Z23" s="795"/>
      <c r="AA23" s="795"/>
      <c r="AB23" s="795"/>
      <c r="AC23" s="796"/>
      <c r="AD23" s="796"/>
      <c r="AE23" s="796"/>
      <c r="AF23" s="41"/>
      <c r="AG23" s="39"/>
    </row>
    <row r="24" spans="1:33">
      <c r="A24" s="1"/>
      <c r="B24" s="4"/>
      <c r="C24" s="5"/>
      <c r="D24" s="5"/>
      <c r="E24" s="5"/>
      <c r="F24" s="40"/>
      <c r="G24" s="780" t="s">
        <v>41</v>
      </c>
      <c r="H24" s="781"/>
      <c r="I24" s="781"/>
      <c r="J24" s="781"/>
      <c r="K24" s="781"/>
      <c r="L24" s="781"/>
      <c r="M24" s="43"/>
      <c r="N24" s="44" t="s">
        <v>42</v>
      </c>
      <c r="O24" s="44"/>
      <c r="P24" s="44"/>
      <c r="Q24" s="44"/>
      <c r="R24" s="44"/>
      <c r="S24" s="44"/>
      <c r="T24" s="44"/>
      <c r="U24" s="44"/>
      <c r="V24" s="44"/>
      <c r="W24" s="44"/>
      <c r="X24" s="44"/>
      <c r="Y24" s="44"/>
      <c r="Z24" s="44"/>
      <c r="AA24" s="44"/>
      <c r="AB24" s="44"/>
      <c r="AC24" s="44"/>
      <c r="AD24" s="44"/>
      <c r="AE24" s="44"/>
      <c r="AF24" s="45"/>
      <c r="AG24" s="1"/>
    </row>
    <row r="25" spans="1:33">
      <c r="A25" s="1"/>
      <c r="B25" s="4"/>
      <c r="C25" s="5"/>
      <c r="D25" s="5"/>
      <c r="E25" s="5"/>
      <c r="F25" s="40"/>
      <c r="G25" s="782"/>
      <c r="H25" s="783"/>
      <c r="I25" s="783"/>
      <c r="J25" s="783"/>
      <c r="K25" s="783"/>
      <c r="L25" s="783"/>
      <c r="M25" s="46" t="s">
        <v>43</v>
      </c>
      <c r="N25" s="47" t="s">
        <v>44</v>
      </c>
      <c r="O25" s="48"/>
      <c r="P25" s="48"/>
      <c r="Q25" s="48"/>
      <c r="R25" s="48"/>
      <c r="S25" s="48"/>
      <c r="T25" s="48"/>
      <c r="U25" s="48"/>
      <c r="V25" s="48"/>
      <c r="W25" s="48"/>
      <c r="X25" s="48"/>
      <c r="Y25" s="48"/>
      <c r="Z25" s="48"/>
      <c r="AA25" s="48"/>
      <c r="AB25" s="48"/>
      <c r="AC25" s="48"/>
      <c r="AD25" s="48"/>
      <c r="AE25" s="48"/>
      <c r="AF25" s="49"/>
      <c r="AG25" s="1"/>
    </row>
    <row r="26" spans="1:33">
      <c r="A26" s="1"/>
      <c r="B26" s="4"/>
      <c r="C26" s="5"/>
      <c r="D26" s="5"/>
      <c r="E26" s="5"/>
      <c r="F26" s="40"/>
      <c r="G26" s="780" t="s">
        <v>45</v>
      </c>
      <c r="H26" s="781"/>
      <c r="I26" s="781"/>
      <c r="J26" s="781"/>
      <c r="K26" s="781"/>
      <c r="L26" s="781"/>
      <c r="M26" s="50"/>
      <c r="N26" s="51" t="s">
        <v>46</v>
      </c>
      <c r="O26" s="52"/>
      <c r="P26" s="52"/>
      <c r="Q26" s="52"/>
      <c r="R26" s="52"/>
      <c r="S26" s="52"/>
      <c r="T26" s="52"/>
      <c r="U26" s="52"/>
      <c r="V26" s="52"/>
      <c r="W26" s="52"/>
      <c r="X26" s="52"/>
      <c r="Y26" s="52"/>
      <c r="Z26" s="52"/>
      <c r="AA26" s="52"/>
      <c r="AB26" s="52"/>
      <c r="AC26" s="52"/>
      <c r="AD26" s="52"/>
      <c r="AE26" s="52"/>
      <c r="AF26" s="53"/>
      <c r="AG26" s="1"/>
    </row>
    <row r="27" spans="1:33">
      <c r="A27" s="1"/>
      <c r="B27" s="4"/>
      <c r="C27" s="5"/>
      <c r="D27" s="5"/>
      <c r="E27" s="5"/>
      <c r="F27" s="40"/>
      <c r="G27" s="782"/>
      <c r="H27" s="783"/>
      <c r="I27" s="783"/>
      <c r="J27" s="783"/>
      <c r="K27" s="783"/>
      <c r="L27" s="783"/>
      <c r="M27" s="46"/>
      <c r="N27" s="47" t="s">
        <v>47</v>
      </c>
      <c r="O27" s="48"/>
      <c r="P27" s="48"/>
      <c r="Q27" s="48"/>
      <c r="R27" s="48"/>
      <c r="S27" s="48"/>
      <c r="T27" s="48"/>
      <c r="U27" s="48"/>
      <c r="V27" s="48"/>
      <c r="W27" s="48"/>
      <c r="X27" s="48"/>
      <c r="Y27" s="48"/>
      <c r="Z27" s="48"/>
      <c r="AA27" s="48"/>
      <c r="AB27" s="48"/>
      <c r="AC27" s="48"/>
      <c r="AD27" s="48"/>
      <c r="AE27" s="48"/>
      <c r="AF27" s="49"/>
      <c r="AG27" s="1"/>
    </row>
    <row r="28" spans="1:33" ht="18" customHeight="1">
      <c r="A28" s="1"/>
      <c r="B28" s="54"/>
      <c r="C28" s="55"/>
      <c r="D28" s="55"/>
      <c r="E28" s="55"/>
      <c r="F28" s="56"/>
      <c r="G28" s="776" t="s">
        <v>48</v>
      </c>
      <c r="H28" s="777"/>
      <c r="I28" s="777"/>
      <c r="J28" s="777"/>
      <c r="K28" s="777"/>
      <c r="L28" s="778"/>
      <c r="M28" s="784" t="s">
        <v>49</v>
      </c>
      <c r="N28" s="785"/>
      <c r="O28" s="785"/>
      <c r="P28" s="785"/>
      <c r="Q28" s="785"/>
      <c r="R28" s="785"/>
      <c r="S28" s="785"/>
      <c r="T28" s="785"/>
      <c r="U28" s="785"/>
      <c r="V28" s="785"/>
      <c r="W28" s="785"/>
      <c r="X28" s="785"/>
      <c r="Y28" s="785"/>
      <c r="Z28" s="785"/>
      <c r="AA28" s="785"/>
      <c r="AB28" s="785"/>
      <c r="AC28" s="785"/>
      <c r="AD28" s="785"/>
      <c r="AE28" s="785"/>
      <c r="AF28" s="786"/>
      <c r="AG28" s="1"/>
    </row>
    <row r="29" spans="1:33">
      <c r="A29" s="1"/>
      <c r="B29" s="776" t="s">
        <v>50</v>
      </c>
      <c r="C29" s="777"/>
      <c r="D29" s="777"/>
      <c r="E29" s="777"/>
      <c r="F29" s="777"/>
      <c r="G29" s="777"/>
      <c r="H29" s="777"/>
      <c r="I29" s="777"/>
      <c r="J29" s="777"/>
      <c r="K29" s="777"/>
      <c r="L29" s="777"/>
      <c r="M29" s="777"/>
      <c r="N29" s="777"/>
      <c r="O29" s="777"/>
      <c r="P29" s="777"/>
      <c r="Q29" s="777"/>
      <c r="R29" s="778"/>
      <c r="S29" s="776" t="s">
        <v>51</v>
      </c>
      <c r="T29" s="777"/>
      <c r="U29" s="777"/>
      <c r="V29" s="777"/>
      <c r="W29" s="777"/>
      <c r="X29" s="777"/>
      <c r="Y29" s="777"/>
      <c r="Z29" s="777"/>
      <c r="AA29" s="777"/>
      <c r="AB29" s="777"/>
      <c r="AC29" s="777"/>
      <c r="AD29" s="777"/>
      <c r="AE29" s="777"/>
      <c r="AF29" s="778"/>
      <c r="AG29" s="1"/>
    </row>
    <row r="30" spans="1:33" ht="18" customHeight="1">
      <c r="A30" s="1"/>
      <c r="B30" s="773" t="s">
        <v>52</v>
      </c>
      <c r="C30" s="774"/>
      <c r="D30" s="774"/>
      <c r="E30" s="774"/>
      <c r="F30" s="775"/>
      <c r="G30" s="57" t="s">
        <v>53</v>
      </c>
      <c r="H30" s="58"/>
      <c r="I30" s="58"/>
      <c r="J30" s="58"/>
      <c r="K30" s="58"/>
      <c r="L30" s="58"/>
      <c r="M30" s="58"/>
      <c r="N30" s="58"/>
      <c r="O30" s="58"/>
      <c r="P30" s="58"/>
      <c r="Q30" s="59" t="s">
        <v>54</v>
      </c>
      <c r="R30" s="60"/>
      <c r="S30" s="57" t="s">
        <v>55</v>
      </c>
      <c r="T30" s="58"/>
      <c r="U30" s="58"/>
      <c r="V30" s="58"/>
      <c r="W30" s="58"/>
      <c r="X30" s="58"/>
      <c r="Y30" s="60"/>
      <c r="Z30" s="58"/>
      <c r="AA30" s="58"/>
      <c r="AB30" s="58"/>
      <c r="AC30" s="58"/>
      <c r="AD30" s="58"/>
      <c r="AE30" s="61" t="s">
        <v>23</v>
      </c>
      <c r="AF30" s="62"/>
      <c r="AG30" s="1"/>
    </row>
    <row r="31" spans="1:33" ht="18" customHeight="1">
      <c r="A31" s="1"/>
      <c r="B31" s="50"/>
      <c r="C31" s="52"/>
      <c r="D31" s="52"/>
      <c r="E31" s="52"/>
      <c r="F31" s="53"/>
      <c r="G31" s="57" t="s">
        <v>2</v>
      </c>
      <c r="H31" s="58"/>
      <c r="I31" s="58"/>
      <c r="J31" s="58"/>
      <c r="K31" s="58"/>
      <c r="L31" s="58"/>
      <c r="M31" s="58"/>
      <c r="N31" s="58"/>
      <c r="O31" s="58"/>
      <c r="P31" s="58"/>
      <c r="Q31" s="59" t="s">
        <v>56</v>
      </c>
      <c r="R31" s="60"/>
      <c r="S31" s="63" t="s">
        <v>57</v>
      </c>
      <c r="T31" s="64"/>
      <c r="U31" s="64"/>
      <c r="V31" s="64"/>
      <c r="W31" s="64"/>
      <c r="X31" s="64"/>
      <c r="Y31" s="65"/>
      <c r="Z31" s="66"/>
      <c r="AA31" s="67"/>
      <c r="AB31" s="67"/>
      <c r="AC31" s="67"/>
      <c r="AD31" s="67"/>
      <c r="AE31" s="68"/>
      <c r="AF31" s="69"/>
      <c r="AG31" s="1"/>
    </row>
    <row r="32" spans="1:33" ht="18" customHeight="1">
      <c r="A32" s="1"/>
      <c r="B32" s="4"/>
      <c r="C32" s="5"/>
      <c r="D32" s="5"/>
      <c r="E32" s="5"/>
      <c r="F32" s="40"/>
      <c r="G32" s="57" t="s">
        <v>3</v>
      </c>
      <c r="H32" s="58"/>
      <c r="I32" s="58"/>
      <c r="J32" s="58"/>
      <c r="K32" s="58"/>
      <c r="L32" s="58"/>
      <c r="M32" s="58"/>
      <c r="N32" s="58"/>
      <c r="O32" s="58"/>
      <c r="P32" s="58"/>
      <c r="Q32" s="59" t="s">
        <v>58</v>
      </c>
      <c r="R32" s="60"/>
      <c r="S32" s="70" t="s">
        <v>59</v>
      </c>
      <c r="T32" s="55"/>
      <c r="U32" s="55"/>
      <c r="V32" s="55"/>
      <c r="W32" s="55"/>
      <c r="X32" s="55"/>
      <c r="Y32" s="56"/>
      <c r="Z32" s="55"/>
      <c r="AA32" s="55"/>
      <c r="AB32" s="55"/>
      <c r="AC32" s="55"/>
      <c r="AD32" s="55"/>
      <c r="AE32" s="71" t="s">
        <v>23</v>
      </c>
      <c r="AF32" s="72"/>
      <c r="AG32" s="1"/>
    </row>
    <row r="33" spans="1:33" ht="18" customHeight="1">
      <c r="A33" s="1"/>
      <c r="B33" s="4"/>
      <c r="C33" s="5"/>
      <c r="D33" s="5"/>
      <c r="E33" s="5"/>
      <c r="F33" s="40"/>
      <c r="G33" s="57" t="s">
        <v>4</v>
      </c>
      <c r="H33" s="58"/>
      <c r="I33" s="58"/>
      <c r="J33" s="58"/>
      <c r="K33" s="58"/>
      <c r="L33" s="58"/>
      <c r="M33" s="58"/>
      <c r="N33" s="58"/>
      <c r="O33" s="58"/>
      <c r="P33" s="58"/>
      <c r="Q33" s="59" t="s">
        <v>58</v>
      </c>
      <c r="R33" s="60"/>
      <c r="S33" s="73" t="s">
        <v>60</v>
      </c>
      <c r="T33" s="58"/>
      <c r="U33" s="58"/>
      <c r="V33" s="58"/>
      <c r="W33" s="58"/>
      <c r="X33" s="58"/>
      <c r="Y33" s="60"/>
      <c r="Z33" s="58"/>
      <c r="AA33" s="58"/>
      <c r="AB33" s="58"/>
      <c r="AC33" s="58"/>
      <c r="AD33" s="58"/>
      <c r="AE33" s="71" t="s">
        <v>23</v>
      </c>
      <c r="AF33" s="62"/>
      <c r="AG33" s="1"/>
    </row>
    <row r="34" spans="1:33" ht="18" customHeight="1">
      <c r="A34" s="1"/>
      <c r="B34" s="4"/>
      <c r="C34" s="5"/>
      <c r="D34" s="5"/>
      <c r="E34" s="5"/>
      <c r="F34" s="40"/>
      <c r="G34" s="57" t="s">
        <v>61</v>
      </c>
      <c r="H34" s="58"/>
      <c r="I34" s="58"/>
      <c r="J34" s="58"/>
      <c r="K34" s="58"/>
      <c r="L34" s="58"/>
      <c r="M34" s="58"/>
      <c r="N34" s="58"/>
      <c r="O34" s="58"/>
      <c r="P34" s="58"/>
      <c r="Q34" s="59" t="s">
        <v>58</v>
      </c>
      <c r="R34" s="60"/>
      <c r="S34" s="57"/>
      <c r="T34" s="58"/>
      <c r="U34" s="58"/>
      <c r="V34" s="58"/>
      <c r="W34" s="58"/>
      <c r="X34" s="58"/>
      <c r="Y34" s="60"/>
      <c r="Z34" s="58"/>
      <c r="AA34" s="58"/>
      <c r="AB34" s="58"/>
      <c r="AC34" s="58"/>
      <c r="AD34" s="58"/>
      <c r="AE34" s="61"/>
      <c r="AF34" s="62"/>
      <c r="AG34" s="1"/>
    </row>
    <row r="35" spans="1:33" ht="18" customHeight="1">
      <c r="A35" s="1"/>
      <c r="B35" s="4"/>
      <c r="C35" s="5"/>
      <c r="D35" s="5"/>
      <c r="E35" s="5"/>
      <c r="F35" s="40"/>
      <c r="G35" s="57" t="s">
        <v>62</v>
      </c>
      <c r="H35" s="58"/>
      <c r="I35" s="58"/>
      <c r="J35" s="58"/>
      <c r="K35" s="58"/>
      <c r="L35" s="58"/>
      <c r="M35" s="58"/>
      <c r="N35" s="58"/>
      <c r="O35" s="58"/>
      <c r="P35" s="58"/>
      <c r="Q35" s="59" t="s">
        <v>63</v>
      </c>
      <c r="R35" s="60"/>
      <c r="S35" s="57"/>
      <c r="T35" s="58"/>
      <c r="U35" s="58"/>
      <c r="V35" s="58"/>
      <c r="W35" s="58"/>
      <c r="X35" s="58"/>
      <c r="Y35" s="60"/>
      <c r="Z35" s="58"/>
      <c r="AA35" s="58"/>
      <c r="AB35" s="58"/>
      <c r="AC35" s="58"/>
      <c r="AD35" s="58"/>
      <c r="AE35" s="61"/>
      <c r="AF35" s="62"/>
      <c r="AG35" s="1"/>
    </row>
    <row r="36" spans="1:33" ht="18" customHeight="1">
      <c r="A36" s="1"/>
      <c r="B36" s="773" t="s">
        <v>64</v>
      </c>
      <c r="C36" s="774"/>
      <c r="D36" s="774"/>
      <c r="E36" s="774"/>
      <c r="F36" s="775"/>
      <c r="G36" s="57" t="s">
        <v>65</v>
      </c>
      <c r="H36" s="58"/>
      <c r="I36" s="58"/>
      <c r="J36" s="58"/>
      <c r="K36" s="58"/>
      <c r="L36" s="58"/>
      <c r="M36" s="58"/>
      <c r="N36" s="58"/>
      <c r="O36" s="58"/>
      <c r="P36" s="58"/>
      <c r="Q36" s="59" t="s">
        <v>63</v>
      </c>
      <c r="R36" s="60"/>
      <c r="S36" s="57"/>
      <c r="T36" s="58"/>
      <c r="U36" s="58"/>
      <c r="V36" s="58"/>
      <c r="W36" s="58"/>
      <c r="X36" s="58"/>
      <c r="Y36" s="60"/>
      <c r="Z36" s="58"/>
      <c r="AA36" s="58"/>
      <c r="AB36" s="58"/>
      <c r="AC36" s="58"/>
      <c r="AD36" s="58"/>
      <c r="AE36" s="61"/>
      <c r="AF36" s="62"/>
      <c r="AG36" s="1"/>
    </row>
    <row r="37" spans="1:33" ht="18" customHeight="1">
      <c r="A37" s="1"/>
      <c r="B37" s="54"/>
      <c r="C37" s="55"/>
      <c r="D37" s="55"/>
      <c r="E37" s="55"/>
      <c r="F37" s="56"/>
      <c r="G37" s="57"/>
      <c r="H37" s="58"/>
      <c r="I37" s="58"/>
      <c r="J37" s="58"/>
      <c r="K37" s="58"/>
      <c r="L37" s="58"/>
      <c r="M37" s="58"/>
      <c r="N37" s="58"/>
      <c r="O37" s="58"/>
      <c r="P37" s="58"/>
      <c r="Q37" s="59"/>
      <c r="R37" s="60"/>
      <c r="S37" s="776" t="s">
        <v>66</v>
      </c>
      <c r="T37" s="777"/>
      <c r="U37" s="777"/>
      <c r="V37" s="777"/>
      <c r="W37" s="777"/>
      <c r="X37" s="777"/>
      <c r="Y37" s="778"/>
      <c r="Z37" s="58"/>
      <c r="AA37" s="58"/>
      <c r="AB37" s="58"/>
      <c r="AC37" s="58"/>
      <c r="AD37" s="58"/>
      <c r="AE37" s="61" t="s">
        <v>23</v>
      </c>
      <c r="AF37" s="62"/>
      <c r="AG37" s="1"/>
    </row>
    <row r="38" spans="1:33" ht="18" customHeight="1">
      <c r="A38" s="1"/>
      <c r="B38" s="776" t="s">
        <v>67</v>
      </c>
      <c r="C38" s="777"/>
      <c r="D38" s="777"/>
      <c r="E38" s="777"/>
      <c r="F38" s="778"/>
      <c r="G38" s="54"/>
      <c r="H38" s="58"/>
      <c r="I38" s="58"/>
      <c r="J38" s="58"/>
      <c r="K38" s="58"/>
      <c r="L38" s="58"/>
      <c r="M38" s="58"/>
      <c r="N38" s="58"/>
      <c r="O38" s="58"/>
      <c r="P38" s="58"/>
      <c r="Q38" s="61" t="s">
        <v>23</v>
      </c>
      <c r="R38" s="60"/>
      <c r="S38" s="776" t="s">
        <v>68</v>
      </c>
      <c r="T38" s="777"/>
      <c r="U38" s="777"/>
      <c r="V38" s="777"/>
      <c r="W38" s="777"/>
      <c r="X38" s="777"/>
      <c r="Y38" s="778"/>
      <c r="Z38" s="58"/>
      <c r="AA38" s="58"/>
      <c r="AB38" s="58"/>
      <c r="AC38" s="58"/>
      <c r="AD38" s="58"/>
      <c r="AE38" s="61" t="s">
        <v>23</v>
      </c>
      <c r="AF38" s="62"/>
      <c r="AG38" s="1"/>
    </row>
    <row r="39" spans="1:33">
      <c r="A39" s="1"/>
      <c r="B39" s="779" t="s">
        <v>69</v>
      </c>
      <c r="C39" s="779"/>
      <c r="D39" s="779"/>
      <c r="E39" s="779"/>
      <c r="F39" s="779"/>
      <c r="G39" s="779"/>
      <c r="H39" s="779"/>
      <c r="I39" s="779"/>
      <c r="J39" s="779"/>
      <c r="K39" s="779"/>
      <c r="L39" s="779"/>
      <c r="M39" s="779"/>
      <c r="N39" s="779"/>
      <c r="O39" s="779"/>
      <c r="P39" s="779"/>
      <c r="Q39" s="779"/>
      <c r="R39" s="779"/>
      <c r="S39" s="779"/>
      <c r="T39" s="779"/>
      <c r="U39" s="779"/>
      <c r="V39" s="779"/>
      <c r="W39" s="779"/>
      <c r="X39" s="779"/>
      <c r="Y39" s="779"/>
      <c r="Z39" s="779"/>
      <c r="AA39" s="779"/>
      <c r="AB39" s="779"/>
      <c r="AC39" s="779"/>
      <c r="AD39" s="779"/>
      <c r="AE39" s="779"/>
      <c r="AF39" s="779"/>
      <c r="AG39" s="1"/>
    </row>
    <row r="40" spans="1:33" ht="29.25" customHeight="1">
      <c r="A40" s="1"/>
      <c r="B40" s="772" t="s">
        <v>70</v>
      </c>
      <c r="C40" s="772"/>
      <c r="D40" s="772"/>
      <c r="E40" s="772"/>
      <c r="F40" s="772"/>
      <c r="G40" s="772"/>
      <c r="H40" s="772"/>
      <c r="I40" s="772"/>
      <c r="J40" s="772"/>
      <c r="K40" s="772"/>
      <c r="L40" s="772"/>
      <c r="M40" s="772"/>
      <c r="N40" s="772"/>
      <c r="O40" s="772"/>
      <c r="P40" s="772"/>
      <c r="Q40" s="772"/>
      <c r="R40" s="772"/>
      <c r="S40" s="772"/>
      <c r="T40" s="772"/>
      <c r="U40" s="772"/>
      <c r="V40" s="772"/>
      <c r="W40" s="772"/>
      <c r="X40" s="772"/>
      <c r="Y40" s="772"/>
      <c r="Z40" s="772"/>
      <c r="AA40" s="772"/>
      <c r="AB40" s="772"/>
      <c r="AC40" s="772"/>
      <c r="AD40" s="772"/>
      <c r="AE40" s="772"/>
      <c r="AF40" s="772"/>
      <c r="AG40" s="1"/>
    </row>
    <row r="41" spans="1:33">
      <c r="A41" s="1"/>
      <c r="B41" s="74" t="s">
        <v>71</v>
      </c>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1"/>
    </row>
    <row r="42" spans="1:33" ht="30" customHeight="1">
      <c r="A42" s="1"/>
      <c r="B42" s="772" t="s">
        <v>72</v>
      </c>
      <c r="C42" s="772"/>
      <c r="D42" s="772"/>
      <c r="E42" s="772"/>
      <c r="F42" s="772"/>
      <c r="G42" s="772"/>
      <c r="H42" s="772"/>
      <c r="I42" s="772"/>
      <c r="J42" s="772"/>
      <c r="K42" s="772"/>
      <c r="L42" s="772"/>
      <c r="M42" s="772"/>
      <c r="N42" s="772"/>
      <c r="O42" s="772"/>
      <c r="P42" s="772"/>
      <c r="Q42" s="772"/>
      <c r="R42" s="772"/>
      <c r="S42" s="772"/>
      <c r="T42" s="772"/>
      <c r="U42" s="772"/>
      <c r="V42" s="772"/>
      <c r="W42" s="772"/>
      <c r="X42" s="772"/>
      <c r="Y42" s="772"/>
      <c r="Z42" s="772"/>
      <c r="AA42" s="772"/>
      <c r="AB42" s="772"/>
      <c r="AC42" s="772"/>
      <c r="AD42" s="772"/>
      <c r="AE42" s="772"/>
      <c r="AF42" s="772"/>
      <c r="AG42" s="1"/>
    </row>
    <row r="43" spans="1:33">
      <c r="A43" s="1"/>
      <c r="B43" s="1" t="s">
        <v>73</v>
      </c>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sheetData>
  <mergeCells count="65">
    <mergeCell ref="G4:O11"/>
    <mergeCell ref="P4:U11"/>
    <mergeCell ref="V4:AA11"/>
    <mergeCell ref="AB4:AF11"/>
    <mergeCell ref="B6:F6"/>
    <mergeCell ref="B2:AF2"/>
    <mergeCell ref="G3:O3"/>
    <mergeCell ref="P3:U3"/>
    <mergeCell ref="V3:AA3"/>
    <mergeCell ref="AB3:AF3"/>
    <mergeCell ref="G12:L13"/>
    <mergeCell ref="M12:AF12"/>
    <mergeCell ref="M13:Q13"/>
    <mergeCell ref="R13:V13"/>
    <mergeCell ref="W13:AA13"/>
    <mergeCell ref="AB13:AF13"/>
    <mergeCell ref="B14:F14"/>
    <mergeCell ref="G14:J17"/>
    <mergeCell ref="K14:L17"/>
    <mergeCell ref="M15:Q15"/>
    <mergeCell ref="R15:V15"/>
    <mergeCell ref="B21:F21"/>
    <mergeCell ref="AB15:AF15"/>
    <mergeCell ref="P17:Q17"/>
    <mergeCell ref="U17:V17"/>
    <mergeCell ref="Z17:AA17"/>
    <mergeCell ref="G18:L20"/>
    <mergeCell ref="M18:AF18"/>
    <mergeCell ref="M19:P20"/>
    <mergeCell ref="Q19:AB19"/>
    <mergeCell ref="AC19:AF20"/>
    <mergeCell ref="W15:AA15"/>
    <mergeCell ref="B20:F20"/>
    <mergeCell ref="Q20:S20"/>
    <mergeCell ref="T20:V20"/>
    <mergeCell ref="W20:Y20"/>
    <mergeCell ref="Z20:AB20"/>
    <mergeCell ref="AC22:AE22"/>
    <mergeCell ref="G23:L23"/>
    <mergeCell ref="M23:O23"/>
    <mergeCell ref="P23:R23"/>
    <mergeCell ref="S23:U23"/>
    <mergeCell ref="V23:Y23"/>
    <mergeCell ref="Z23:AB23"/>
    <mergeCell ref="AC23:AE23"/>
    <mergeCell ref="G22:L22"/>
    <mergeCell ref="M22:O22"/>
    <mergeCell ref="Q22:R22"/>
    <mergeCell ref="T22:U22"/>
    <mergeCell ref="W22:X22"/>
    <mergeCell ref="Z22:AA22"/>
    <mergeCell ref="G24:L25"/>
    <mergeCell ref="G26:L27"/>
    <mergeCell ref="G28:L28"/>
    <mergeCell ref="M28:AF28"/>
    <mergeCell ref="B29:R29"/>
    <mergeCell ref="S29:AF29"/>
    <mergeCell ref="B40:AF40"/>
    <mergeCell ref="B42:AF42"/>
    <mergeCell ref="B30:F30"/>
    <mergeCell ref="B36:F36"/>
    <mergeCell ref="S37:Y37"/>
    <mergeCell ref="B38:F38"/>
    <mergeCell ref="S38:Y38"/>
    <mergeCell ref="B39:AF39"/>
  </mergeCells>
  <phoneticPr fontId="11"/>
  <printOptions horizontalCentered="1"/>
  <pageMargins left="0.59055118110236227" right="0.59055118110236227" top="0.98425196850393704"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95BF3-B346-44B0-9CDB-A15A2F396FA1}">
  <sheetPr>
    <tabColor rgb="FF00B0F0"/>
    <pageSetUpPr fitToPage="1"/>
  </sheetPr>
  <dimension ref="A2:N52"/>
  <sheetViews>
    <sheetView view="pageBreakPreview" topLeftCell="A25" zoomScaleNormal="100" zoomScaleSheetLayoutView="100" workbookViewId="0">
      <selection activeCell="A3" sqref="A3:D4"/>
    </sheetView>
  </sheetViews>
  <sheetFormatPr defaultColWidth="9.125" defaultRowHeight="17.25"/>
  <cols>
    <col min="1" max="1" width="3.875" style="295" customWidth="1"/>
    <col min="2" max="2" width="11.375" style="295" customWidth="1"/>
    <col min="3" max="3" width="23.125" style="295" customWidth="1"/>
    <col min="4" max="4" width="4.5" style="304" bestFit="1" customWidth="1"/>
    <col min="5" max="6" width="15.75" style="295" bestFit="1" customWidth="1"/>
    <col min="7" max="9" width="15.75" style="295" customWidth="1"/>
    <col min="10" max="16384" width="9.125" style="295"/>
  </cols>
  <sheetData>
    <row r="2" spans="1:14" ht="34.5" customHeight="1">
      <c r="A2" s="701" t="s">
        <v>847</v>
      </c>
      <c r="B2" s="701"/>
      <c r="C2" s="701"/>
      <c r="D2" s="701"/>
      <c r="E2" s="701"/>
      <c r="F2" s="701"/>
      <c r="G2" s="701"/>
      <c r="H2" s="701"/>
      <c r="I2" s="701"/>
    </row>
    <row r="3" spans="1:14" ht="16.5" customHeight="1">
      <c r="A3" s="702" t="s">
        <v>594</v>
      </c>
      <c r="B3" s="702"/>
      <c r="C3" s="702"/>
      <c r="D3" s="702"/>
      <c r="E3" s="703" t="s">
        <v>775</v>
      </c>
      <c r="F3" s="703" t="s">
        <v>776</v>
      </c>
      <c r="G3" s="703" t="s">
        <v>777</v>
      </c>
      <c r="H3" s="703" t="s">
        <v>778</v>
      </c>
      <c r="I3" s="703" t="s">
        <v>779</v>
      </c>
    </row>
    <row r="4" spans="1:14" ht="16.5" customHeight="1">
      <c r="A4" s="702"/>
      <c r="B4" s="702"/>
      <c r="C4" s="702"/>
      <c r="D4" s="702"/>
      <c r="E4" s="702"/>
      <c r="F4" s="702"/>
      <c r="G4" s="702"/>
      <c r="H4" s="702"/>
      <c r="I4" s="702"/>
      <c r="J4" s="295" t="s">
        <v>813</v>
      </c>
    </row>
    <row r="5" spans="1:14" ht="16.5" customHeight="1">
      <c r="A5" s="704" t="s">
        <v>595</v>
      </c>
      <c r="B5" s="702" t="s">
        <v>596</v>
      </c>
      <c r="C5" s="702"/>
      <c r="D5" s="297" t="s">
        <v>597</v>
      </c>
      <c r="E5" s="298">
        <v>15000000</v>
      </c>
      <c r="F5" s="298">
        <v>13500000</v>
      </c>
      <c r="G5" s="298">
        <v>13500000</v>
      </c>
      <c r="H5" s="298">
        <v>13500000</v>
      </c>
      <c r="I5" s="298">
        <v>13500000</v>
      </c>
    </row>
    <row r="6" spans="1:14" ht="16.5" customHeight="1">
      <c r="A6" s="704"/>
      <c r="B6" s="703" t="s">
        <v>598</v>
      </c>
      <c r="C6" s="703"/>
      <c r="D6" s="299" t="s">
        <v>599</v>
      </c>
      <c r="E6" s="298">
        <v>300000</v>
      </c>
      <c r="F6" s="298">
        <v>320000</v>
      </c>
      <c r="G6" s="298">
        <v>320000</v>
      </c>
      <c r="H6" s="298">
        <v>320000</v>
      </c>
      <c r="I6" s="298">
        <v>320000</v>
      </c>
    </row>
    <row r="7" spans="1:14" ht="45.75" customHeight="1">
      <c r="A7" s="704"/>
      <c r="B7" s="702" t="s">
        <v>342</v>
      </c>
      <c r="C7" s="702"/>
      <c r="D7" s="297" t="s">
        <v>600</v>
      </c>
      <c r="E7" s="298">
        <v>3000000</v>
      </c>
      <c r="F7" s="298">
        <v>2950000</v>
      </c>
      <c r="G7" s="298">
        <v>2950000</v>
      </c>
      <c r="H7" s="298">
        <v>2950000</v>
      </c>
      <c r="I7" s="298">
        <v>2950000</v>
      </c>
      <c r="J7" s="699" t="s">
        <v>802</v>
      </c>
      <c r="K7" s="700"/>
      <c r="L7" s="700"/>
      <c r="M7" s="368"/>
      <c r="N7" s="368"/>
    </row>
    <row r="8" spans="1:14" ht="16.5" customHeight="1">
      <c r="A8" s="704"/>
      <c r="B8" s="702" t="s">
        <v>601</v>
      </c>
      <c r="C8" s="702"/>
      <c r="D8" s="297" t="s">
        <v>602</v>
      </c>
      <c r="E8" s="319">
        <f>SUM(E5:E7)</f>
        <v>18300000</v>
      </c>
      <c r="F8" s="319">
        <f>SUM(F5:F7)</f>
        <v>16770000</v>
      </c>
      <c r="G8" s="319">
        <f t="shared" ref="G8:I8" si="0">SUM(G5:G7)</f>
        <v>16770000</v>
      </c>
      <c r="H8" s="319">
        <f t="shared" si="0"/>
        <v>16770000</v>
      </c>
      <c r="I8" s="319">
        <f t="shared" si="0"/>
        <v>16770000</v>
      </c>
    </row>
    <row r="9" spans="1:14" ht="16.5" customHeight="1">
      <c r="A9" s="704"/>
      <c r="B9" s="704" t="s">
        <v>603</v>
      </c>
      <c r="C9" s="296" t="s">
        <v>604</v>
      </c>
      <c r="D9" s="297" t="s">
        <v>605</v>
      </c>
      <c r="E9" s="298">
        <v>600000</v>
      </c>
      <c r="F9" s="298">
        <v>550000</v>
      </c>
      <c r="G9" s="298">
        <v>550000</v>
      </c>
      <c r="H9" s="298">
        <v>550000</v>
      </c>
      <c r="I9" s="298">
        <v>550000</v>
      </c>
    </row>
    <row r="10" spans="1:14" ht="16.5" customHeight="1">
      <c r="A10" s="704"/>
      <c r="B10" s="704"/>
      <c r="C10" s="296" t="s">
        <v>606</v>
      </c>
      <c r="D10" s="297" t="s">
        <v>607</v>
      </c>
      <c r="E10" s="298">
        <v>550000</v>
      </c>
      <c r="F10" s="298">
        <v>650000</v>
      </c>
      <c r="G10" s="298">
        <v>650000</v>
      </c>
      <c r="H10" s="298">
        <v>650000</v>
      </c>
      <c r="I10" s="298">
        <v>650000</v>
      </c>
    </row>
    <row r="11" spans="1:14" ht="16.5" customHeight="1">
      <c r="A11" s="704"/>
      <c r="B11" s="705" t="s">
        <v>608</v>
      </c>
      <c r="C11" s="705"/>
      <c r="D11" s="300" t="s">
        <v>609</v>
      </c>
      <c r="E11" s="319">
        <f>E8-E9+E10</f>
        <v>18250000</v>
      </c>
      <c r="F11" s="319">
        <f>F8-F9+F10</f>
        <v>16870000</v>
      </c>
      <c r="G11" s="319">
        <f t="shared" ref="G11:I11" si="1">G8-G9+G10</f>
        <v>16870000</v>
      </c>
      <c r="H11" s="319">
        <f t="shared" si="1"/>
        <v>16870000</v>
      </c>
      <c r="I11" s="319">
        <f t="shared" si="1"/>
        <v>16870000</v>
      </c>
    </row>
    <row r="12" spans="1:14" ht="16.5" customHeight="1">
      <c r="A12" s="704" t="s">
        <v>610</v>
      </c>
      <c r="B12" s="706" t="s">
        <v>433</v>
      </c>
      <c r="C12" s="707"/>
      <c r="D12" s="297" t="s">
        <v>611</v>
      </c>
      <c r="E12" s="298">
        <v>100000</v>
      </c>
      <c r="F12" s="298">
        <v>110000</v>
      </c>
      <c r="G12" s="298">
        <v>110000</v>
      </c>
      <c r="H12" s="298">
        <v>110000</v>
      </c>
      <c r="I12" s="298">
        <v>110000</v>
      </c>
    </row>
    <row r="13" spans="1:14" ht="16.5" customHeight="1">
      <c r="A13" s="704"/>
      <c r="B13" s="706" t="s">
        <v>417</v>
      </c>
      <c r="C13" s="707"/>
      <c r="D13" s="297" t="s">
        <v>612</v>
      </c>
      <c r="E13" s="298">
        <v>600000</v>
      </c>
      <c r="F13" s="298">
        <v>620000</v>
      </c>
      <c r="G13" s="298">
        <v>620000</v>
      </c>
      <c r="H13" s="298">
        <v>620000</v>
      </c>
      <c r="I13" s="298">
        <v>620000</v>
      </c>
    </row>
    <row r="14" spans="1:14" ht="16.5" customHeight="1">
      <c r="A14" s="704"/>
      <c r="B14" s="706" t="s">
        <v>613</v>
      </c>
      <c r="C14" s="707"/>
      <c r="D14" s="297" t="s">
        <v>614</v>
      </c>
      <c r="E14" s="298">
        <v>0</v>
      </c>
      <c r="F14" s="298">
        <v>0</v>
      </c>
      <c r="G14" s="298">
        <v>0</v>
      </c>
      <c r="H14" s="298">
        <v>0</v>
      </c>
      <c r="I14" s="298">
        <v>0</v>
      </c>
    </row>
    <row r="15" spans="1:14" ht="16.5" customHeight="1">
      <c r="A15" s="704"/>
      <c r="B15" s="706" t="s">
        <v>418</v>
      </c>
      <c r="C15" s="707"/>
      <c r="D15" s="297" t="s">
        <v>615</v>
      </c>
      <c r="E15" s="298">
        <v>1200000</v>
      </c>
      <c r="F15" s="298">
        <v>1150000</v>
      </c>
      <c r="G15" s="298">
        <v>1150000</v>
      </c>
      <c r="H15" s="298">
        <v>1150000</v>
      </c>
      <c r="I15" s="298">
        <v>1150000</v>
      </c>
    </row>
    <row r="16" spans="1:14" ht="16.5" customHeight="1">
      <c r="A16" s="704"/>
      <c r="B16" s="706" t="s">
        <v>616</v>
      </c>
      <c r="C16" s="707"/>
      <c r="D16" s="297" t="s">
        <v>617</v>
      </c>
      <c r="E16" s="298">
        <v>0</v>
      </c>
      <c r="F16" s="298">
        <v>0</v>
      </c>
      <c r="G16" s="298">
        <v>0</v>
      </c>
      <c r="H16" s="298">
        <v>0</v>
      </c>
      <c r="I16" s="298">
        <v>0</v>
      </c>
    </row>
    <row r="17" spans="1:9" ht="16.5" customHeight="1">
      <c r="A17" s="704"/>
      <c r="B17" s="706" t="s">
        <v>438</v>
      </c>
      <c r="C17" s="707"/>
      <c r="D17" s="297" t="s">
        <v>618</v>
      </c>
      <c r="E17" s="298">
        <v>350000</v>
      </c>
      <c r="F17" s="298">
        <v>150000</v>
      </c>
      <c r="G17" s="298">
        <v>150000</v>
      </c>
      <c r="H17" s="298">
        <v>150000</v>
      </c>
      <c r="I17" s="298">
        <v>150000</v>
      </c>
    </row>
    <row r="18" spans="1:9" ht="16.5" customHeight="1">
      <c r="A18" s="704"/>
      <c r="B18" s="706" t="s">
        <v>619</v>
      </c>
      <c r="C18" s="707"/>
      <c r="D18" s="297" t="s">
        <v>620</v>
      </c>
      <c r="E18" s="298">
        <v>950000</v>
      </c>
      <c r="F18" s="298">
        <v>1010000</v>
      </c>
      <c r="G18" s="298">
        <v>1010000</v>
      </c>
      <c r="H18" s="298">
        <v>1010000</v>
      </c>
      <c r="I18" s="298">
        <v>1010000</v>
      </c>
    </row>
    <row r="19" spans="1:9" ht="16.5" customHeight="1">
      <c r="A19" s="704"/>
      <c r="B19" s="706" t="s">
        <v>420</v>
      </c>
      <c r="C19" s="707"/>
      <c r="D19" s="297" t="s">
        <v>621</v>
      </c>
      <c r="E19" s="298">
        <v>500000</v>
      </c>
      <c r="F19" s="298">
        <v>600000</v>
      </c>
      <c r="G19" s="298">
        <v>600000</v>
      </c>
      <c r="H19" s="298">
        <v>600000</v>
      </c>
      <c r="I19" s="298">
        <v>600000</v>
      </c>
    </row>
    <row r="20" spans="1:9" ht="16.5" customHeight="1">
      <c r="A20" s="704"/>
      <c r="B20" s="706" t="s">
        <v>432</v>
      </c>
      <c r="C20" s="707"/>
      <c r="D20" s="297" t="s">
        <v>622</v>
      </c>
      <c r="E20" s="298">
        <v>750000</v>
      </c>
      <c r="F20" s="298">
        <v>820000</v>
      </c>
      <c r="G20" s="298">
        <v>820000</v>
      </c>
      <c r="H20" s="298">
        <v>820000</v>
      </c>
      <c r="I20" s="298">
        <v>820000</v>
      </c>
    </row>
    <row r="21" spans="1:9" ht="16.5" customHeight="1">
      <c r="A21" s="704"/>
      <c r="B21" s="706" t="s">
        <v>623</v>
      </c>
      <c r="C21" s="707"/>
      <c r="D21" s="297" t="s">
        <v>624</v>
      </c>
      <c r="E21" s="298">
        <v>1200000</v>
      </c>
      <c r="F21" s="298">
        <v>132000</v>
      </c>
      <c r="G21" s="298">
        <v>132000</v>
      </c>
      <c r="H21" s="298">
        <v>132000</v>
      </c>
      <c r="I21" s="298">
        <v>132000</v>
      </c>
    </row>
    <row r="22" spans="1:9" ht="16.5" customHeight="1">
      <c r="A22" s="704"/>
      <c r="B22" s="706" t="s">
        <v>625</v>
      </c>
      <c r="C22" s="707"/>
      <c r="D22" s="297" t="s">
        <v>626</v>
      </c>
      <c r="E22" s="298">
        <v>130000</v>
      </c>
      <c r="F22" s="298">
        <v>70000</v>
      </c>
      <c r="G22" s="298">
        <v>70000</v>
      </c>
      <c r="H22" s="298">
        <v>70000</v>
      </c>
      <c r="I22" s="298">
        <v>70000</v>
      </c>
    </row>
    <row r="23" spans="1:9" ht="16.5" customHeight="1">
      <c r="A23" s="704"/>
      <c r="B23" s="706" t="s">
        <v>627</v>
      </c>
      <c r="C23" s="707"/>
      <c r="D23" s="297" t="s">
        <v>628</v>
      </c>
      <c r="E23" s="298">
        <v>250000</v>
      </c>
      <c r="F23" s="298">
        <v>260000</v>
      </c>
      <c r="G23" s="298">
        <v>260000</v>
      </c>
      <c r="H23" s="298">
        <v>260000</v>
      </c>
      <c r="I23" s="298">
        <v>260000</v>
      </c>
    </row>
    <row r="24" spans="1:9" ht="16.5" customHeight="1">
      <c r="A24" s="704"/>
      <c r="B24" s="706" t="s">
        <v>434</v>
      </c>
      <c r="C24" s="707"/>
      <c r="D24" s="297" t="s">
        <v>629</v>
      </c>
      <c r="E24" s="298">
        <v>2100000</v>
      </c>
      <c r="F24" s="298">
        <v>2000000</v>
      </c>
      <c r="G24" s="298">
        <v>2000000</v>
      </c>
      <c r="H24" s="298">
        <v>2000000</v>
      </c>
      <c r="I24" s="298">
        <v>2000000</v>
      </c>
    </row>
    <row r="25" spans="1:9" ht="16.5" customHeight="1">
      <c r="A25" s="704"/>
      <c r="B25" s="706" t="s">
        <v>630</v>
      </c>
      <c r="C25" s="707"/>
      <c r="D25" s="297" t="s">
        <v>631</v>
      </c>
      <c r="E25" s="298">
        <v>650000</v>
      </c>
      <c r="F25" s="298">
        <v>580000</v>
      </c>
      <c r="G25" s="298">
        <v>580000</v>
      </c>
      <c r="H25" s="298">
        <v>580000</v>
      </c>
      <c r="I25" s="298">
        <v>580000</v>
      </c>
    </row>
    <row r="26" spans="1:9" ht="16.5" customHeight="1">
      <c r="A26" s="704"/>
      <c r="B26" s="706" t="s">
        <v>632</v>
      </c>
      <c r="C26" s="707"/>
      <c r="D26" s="297" t="s">
        <v>633</v>
      </c>
      <c r="E26" s="298">
        <v>500000</v>
      </c>
      <c r="F26" s="298">
        <v>550000</v>
      </c>
      <c r="G26" s="298">
        <v>550000</v>
      </c>
      <c r="H26" s="298">
        <v>550000</v>
      </c>
      <c r="I26" s="298">
        <v>550000</v>
      </c>
    </row>
    <row r="27" spans="1:9" ht="16.5" customHeight="1">
      <c r="A27" s="704"/>
      <c r="B27" s="706" t="s">
        <v>634</v>
      </c>
      <c r="C27" s="707"/>
      <c r="D27" s="297" t="s">
        <v>635</v>
      </c>
      <c r="E27" s="298">
        <v>20000</v>
      </c>
      <c r="F27" s="298">
        <v>18000</v>
      </c>
      <c r="G27" s="298">
        <v>18000</v>
      </c>
      <c r="H27" s="298">
        <v>18000</v>
      </c>
      <c r="I27" s="298">
        <v>18000</v>
      </c>
    </row>
    <row r="28" spans="1:9" ht="16.5" customHeight="1">
      <c r="A28" s="704"/>
      <c r="B28" s="706" t="s">
        <v>786</v>
      </c>
      <c r="C28" s="707"/>
      <c r="D28" s="297" t="s">
        <v>636</v>
      </c>
      <c r="E28" s="298">
        <v>1200000</v>
      </c>
      <c r="F28" s="298">
        <v>1150000</v>
      </c>
      <c r="G28" s="298">
        <v>1150000</v>
      </c>
      <c r="H28" s="298">
        <v>1150000</v>
      </c>
      <c r="I28" s="298">
        <v>1150000</v>
      </c>
    </row>
    <row r="29" spans="1:9" ht="16.5" customHeight="1">
      <c r="A29" s="704"/>
      <c r="B29" s="706" t="s">
        <v>637</v>
      </c>
      <c r="C29" s="707"/>
      <c r="D29" s="297" t="s">
        <v>638</v>
      </c>
      <c r="E29" s="298">
        <v>900000</v>
      </c>
      <c r="F29" s="298">
        <v>900000</v>
      </c>
      <c r="G29" s="298">
        <v>900000</v>
      </c>
      <c r="H29" s="298">
        <v>900000</v>
      </c>
      <c r="I29" s="298">
        <v>900000</v>
      </c>
    </row>
    <row r="30" spans="1:9" ht="16.5" customHeight="1">
      <c r="A30" s="704"/>
      <c r="B30" s="708"/>
      <c r="C30" s="709"/>
      <c r="D30" s="297" t="s">
        <v>639</v>
      </c>
      <c r="E30" s="298"/>
      <c r="F30" s="298"/>
      <c r="G30" s="298"/>
      <c r="H30" s="298"/>
      <c r="I30" s="298"/>
    </row>
    <row r="31" spans="1:9" ht="16.5" customHeight="1">
      <c r="A31" s="704"/>
      <c r="B31" s="708"/>
      <c r="C31" s="709"/>
      <c r="D31" s="297" t="s">
        <v>640</v>
      </c>
      <c r="E31" s="298"/>
      <c r="F31" s="298"/>
      <c r="G31" s="298"/>
      <c r="H31" s="298"/>
      <c r="I31" s="298"/>
    </row>
    <row r="32" spans="1:9" ht="16.5" customHeight="1">
      <c r="A32" s="704"/>
      <c r="B32" s="708"/>
      <c r="C32" s="709"/>
      <c r="D32" s="297" t="s">
        <v>641</v>
      </c>
      <c r="E32" s="298"/>
      <c r="F32" s="298"/>
      <c r="G32" s="298"/>
      <c r="H32" s="298"/>
      <c r="I32" s="298"/>
    </row>
    <row r="33" spans="1:9" ht="16.5" customHeight="1">
      <c r="A33" s="704"/>
      <c r="B33" s="708"/>
      <c r="C33" s="709"/>
      <c r="D33" s="297" t="s">
        <v>642</v>
      </c>
      <c r="E33" s="298"/>
      <c r="F33" s="298"/>
      <c r="G33" s="298"/>
      <c r="H33" s="298"/>
      <c r="I33" s="298"/>
    </row>
    <row r="34" spans="1:9" ht="16.5" customHeight="1">
      <c r="A34" s="704"/>
      <c r="B34" s="706" t="s">
        <v>440</v>
      </c>
      <c r="C34" s="707"/>
      <c r="D34" s="297" t="s">
        <v>643</v>
      </c>
      <c r="E34" s="298">
        <v>880000</v>
      </c>
      <c r="F34" s="298">
        <v>700000</v>
      </c>
      <c r="G34" s="298">
        <v>700000</v>
      </c>
      <c r="H34" s="298">
        <v>700000</v>
      </c>
      <c r="I34" s="298">
        <v>700000</v>
      </c>
    </row>
    <row r="35" spans="1:9" ht="16.5" customHeight="1">
      <c r="A35" s="704"/>
      <c r="B35" s="706" t="s">
        <v>644</v>
      </c>
      <c r="C35" s="707"/>
      <c r="D35" s="297" t="s">
        <v>645</v>
      </c>
      <c r="E35" s="319">
        <f>SUM(E12:E34)</f>
        <v>12280000</v>
      </c>
      <c r="F35" s="319">
        <f>SUM(F12:F34)</f>
        <v>10820000</v>
      </c>
      <c r="G35" s="319">
        <f t="shared" ref="G35:I35" si="2">SUM(G12:G34)</f>
        <v>10820000</v>
      </c>
      <c r="H35" s="319">
        <f t="shared" si="2"/>
        <v>10820000</v>
      </c>
      <c r="I35" s="319">
        <f t="shared" si="2"/>
        <v>10820000</v>
      </c>
    </row>
    <row r="36" spans="1:9" ht="16.5" customHeight="1">
      <c r="A36" s="704"/>
      <c r="B36" s="711" t="s">
        <v>646</v>
      </c>
      <c r="C36" s="301" t="s">
        <v>604</v>
      </c>
      <c r="D36" s="297" t="s">
        <v>647</v>
      </c>
      <c r="E36" s="298">
        <v>350000</v>
      </c>
      <c r="F36" s="298">
        <v>440000</v>
      </c>
      <c r="G36" s="298">
        <v>440000</v>
      </c>
      <c r="H36" s="298">
        <v>440000</v>
      </c>
      <c r="I36" s="298">
        <v>440000</v>
      </c>
    </row>
    <row r="37" spans="1:9" ht="16.5" customHeight="1">
      <c r="A37" s="704"/>
      <c r="B37" s="712"/>
      <c r="C37" s="301" t="s">
        <v>606</v>
      </c>
      <c r="D37" s="297" t="s">
        <v>648</v>
      </c>
      <c r="E37" s="298">
        <v>440000</v>
      </c>
      <c r="F37" s="298">
        <v>500000</v>
      </c>
      <c r="G37" s="298">
        <v>500000</v>
      </c>
      <c r="H37" s="298">
        <v>500000</v>
      </c>
      <c r="I37" s="298">
        <v>500000</v>
      </c>
    </row>
    <row r="38" spans="1:9" ht="16.5" customHeight="1">
      <c r="A38" s="710" t="s">
        <v>649</v>
      </c>
      <c r="B38" s="710"/>
      <c r="C38" s="710"/>
      <c r="D38" s="297" t="s">
        <v>650</v>
      </c>
      <c r="E38" s="298">
        <v>0</v>
      </c>
      <c r="F38" s="298">
        <v>0</v>
      </c>
      <c r="G38" s="298">
        <v>0</v>
      </c>
      <c r="H38" s="298">
        <v>0</v>
      </c>
      <c r="I38" s="298">
        <v>0</v>
      </c>
    </row>
    <row r="39" spans="1:9" ht="16.5" customHeight="1">
      <c r="A39" s="710" t="s">
        <v>651</v>
      </c>
      <c r="B39" s="710"/>
      <c r="C39" s="710"/>
      <c r="D39" s="297" t="s">
        <v>652</v>
      </c>
      <c r="E39" s="319">
        <f>E35+E36-E37-E38</f>
        <v>12190000</v>
      </c>
      <c r="F39" s="319">
        <f>F35+F36-F37-F38</f>
        <v>10760000</v>
      </c>
      <c r="G39" s="319">
        <f t="shared" ref="G39:I39" si="3">G35+G36-G37-G38</f>
        <v>10760000</v>
      </c>
      <c r="H39" s="319">
        <f t="shared" si="3"/>
        <v>10760000</v>
      </c>
      <c r="I39" s="319">
        <f t="shared" si="3"/>
        <v>10760000</v>
      </c>
    </row>
    <row r="40" spans="1:9" ht="16.5" customHeight="1">
      <c r="A40" s="713" t="s">
        <v>653</v>
      </c>
      <c r="B40" s="713"/>
      <c r="C40" s="710"/>
      <c r="D40" s="297" t="s">
        <v>654</v>
      </c>
      <c r="E40" s="319">
        <f>E11-E39</f>
        <v>6060000</v>
      </c>
      <c r="F40" s="319">
        <f>F11-F39</f>
        <v>6110000</v>
      </c>
      <c r="G40" s="319">
        <f t="shared" ref="G40:I40" si="4">G11-G39</f>
        <v>6110000</v>
      </c>
      <c r="H40" s="319">
        <f t="shared" si="4"/>
        <v>6110000</v>
      </c>
      <c r="I40" s="319">
        <f t="shared" si="4"/>
        <v>6110000</v>
      </c>
    </row>
    <row r="41" spans="1:9" ht="16.5" customHeight="1">
      <c r="A41" s="704" t="s">
        <v>655</v>
      </c>
      <c r="B41" s="710" t="s">
        <v>656</v>
      </c>
      <c r="C41" s="302" t="s">
        <v>657</v>
      </c>
      <c r="D41" s="297" t="s">
        <v>658</v>
      </c>
      <c r="E41" s="298">
        <v>10000</v>
      </c>
      <c r="F41" s="298">
        <v>15000</v>
      </c>
      <c r="G41" s="298">
        <v>15001</v>
      </c>
      <c r="H41" s="298">
        <v>15002</v>
      </c>
      <c r="I41" s="298">
        <v>15003</v>
      </c>
    </row>
    <row r="42" spans="1:9" ht="16.5" customHeight="1">
      <c r="A42" s="704"/>
      <c r="B42" s="710"/>
      <c r="C42" s="302"/>
      <c r="D42" s="297" t="s">
        <v>659</v>
      </c>
      <c r="E42" s="298"/>
      <c r="F42" s="298"/>
      <c r="G42" s="298"/>
      <c r="H42" s="298"/>
      <c r="I42" s="298"/>
    </row>
    <row r="43" spans="1:9" ht="16.5" customHeight="1">
      <c r="A43" s="704"/>
      <c r="B43" s="710"/>
      <c r="C43" s="302"/>
      <c r="D43" s="297" t="s">
        <v>660</v>
      </c>
      <c r="E43" s="298"/>
      <c r="F43" s="298"/>
      <c r="G43" s="298"/>
      <c r="H43" s="298"/>
      <c r="I43" s="298"/>
    </row>
    <row r="44" spans="1:9" ht="16.5" customHeight="1">
      <c r="A44" s="704"/>
      <c r="B44" s="710"/>
      <c r="C44" s="303" t="s">
        <v>661</v>
      </c>
      <c r="D44" s="297" t="s">
        <v>662</v>
      </c>
      <c r="E44" s="319">
        <f>SUM(E41:E43)</f>
        <v>10000</v>
      </c>
      <c r="F44" s="319">
        <f>SUM(F41:F43)</f>
        <v>15000</v>
      </c>
      <c r="G44" s="319">
        <f t="shared" ref="G44:I44" si="5">SUM(G41:G43)</f>
        <v>15001</v>
      </c>
      <c r="H44" s="319">
        <f t="shared" si="5"/>
        <v>15002</v>
      </c>
      <c r="I44" s="319">
        <f t="shared" si="5"/>
        <v>15003</v>
      </c>
    </row>
    <row r="45" spans="1:9" ht="16.5" customHeight="1">
      <c r="A45" s="704"/>
      <c r="B45" s="710" t="s">
        <v>663</v>
      </c>
      <c r="C45" s="302" t="s">
        <v>593</v>
      </c>
      <c r="D45" s="297" t="s">
        <v>664</v>
      </c>
      <c r="E45" s="298">
        <v>2000000</v>
      </c>
      <c r="F45" s="298">
        <v>2200000</v>
      </c>
      <c r="G45" s="298">
        <v>2200000</v>
      </c>
      <c r="H45" s="298">
        <v>2200000</v>
      </c>
      <c r="I45" s="298">
        <v>2200000</v>
      </c>
    </row>
    <row r="46" spans="1:9" ht="16.5" customHeight="1">
      <c r="A46" s="704"/>
      <c r="B46" s="710"/>
      <c r="C46" s="302" t="s">
        <v>665</v>
      </c>
      <c r="D46" s="297" t="s">
        <v>666</v>
      </c>
      <c r="E46" s="298">
        <v>30000</v>
      </c>
      <c r="F46" s="298">
        <v>38000</v>
      </c>
      <c r="G46" s="298">
        <v>38000</v>
      </c>
      <c r="H46" s="298">
        <v>38000</v>
      </c>
      <c r="I46" s="298">
        <v>38000</v>
      </c>
    </row>
    <row r="47" spans="1:9" ht="16.5" customHeight="1">
      <c r="A47" s="704"/>
      <c r="B47" s="710"/>
      <c r="C47" s="302"/>
      <c r="D47" s="297" t="s">
        <v>667</v>
      </c>
      <c r="E47" s="298"/>
      <c r="F47" s="298"/>
      <c r="G47" s="298"/>
      <c r="H47" s="298"/>
      <c r="I47" s="298"/>
    </row>
    <row r="48" spans="1:9" ht="16.5" customHeight="1">
      <c r="A48" s="704"/>
      <c r="B48" s="710"/>
      <c r="C48" s="302"/>
      <c r="D48" s="297" t="s">
        <v>668</v>
      </c>
      <c r="E48" s="298"/>
      <c r="F48" s="298"/>
      <c r="G48" s="298"/>
      <c r="H48" s="298"/>
      <c r="I48" s="298"/>
    </row>
    <row r="49" spans="1:9" ht="16.5" customHeight="1">
      <c r="A49" s="704"/>
      <c r="B49" s="710"/>
      <c r="C49" s="303" t="s">
        <v>661</v>
      </c>
      <c r="D49" s="297" t="s">
        <v>669</v>
      </c>
      <c r="E49" s="319">
        <f>SUM(E45:E48)</f>
        <v>2030000</v>
      </c>
      <c r="F49" s="319">
        <f>SUM(F45:F48)</f>
        <v>2238000</v>
      </c>
      <c r="G49" s="319">
        <f t="shared" ref="G49:I49" si="6">SUM(G45:G48)</f>
        <v>2238000</v>
      </c>
      <c r="H49" s="319">
        <f t="shared" si="6"/>
        <v>2238000</v>
      </c>
      <c r="I49" s="319">
        <f t="shared" si="6"/>
        <v>2238000</v>
      </c>
    </row>
    <row r="50" spans="1:9" ht="16.5" customHeight="1">
      <c r="A50" s="710" t="s">
        <v>670</v>
      </c>
      <c r="B50" s="710"/>
      <c r="C50" s="710"/>
      <c r="D50" s="297" t="s">
        <v>671</v>
      </c>
      <c r="E50" s="319">
        <f>E40+E44-E49</f>
        <v>4040000</v>
      </c>
      <c r="F50" s="319">
        <f>F40+F44-F49</f>
        <v>3887000</v>
      </c>
      <c r="G50" s="319">
        <f t="shared" ref="G50:I50" si="7">G40+G44-G49</f>
        <v>3887001</v>
      </c>
      <c r="H50" s="319">
        <f t="shared" si="7"/>
        <v>3887002</v>
      </c>
      <c r="I50" s="319">
        <f t="shared" si="7"/>
        <v>3887003</v>
      </c>
    </row>
    <row r="51" spans="1:9" ht="16.5" customHeight="1">
      <c r="A51" s="710" t="s">
        <v>672</v>
      </c>
      <c r="B51" s="710"/>
      <c r="C51" s="710"/>
      <c r="D51" s="297" t="s">
        <v>673</v>
      </c>
      <c r="E51" s="298">
        <v>650000</v>
      </c>
      <c r="F51" s="298">
        <v>650000</v>
      </c>
      <c r="G51" s="298">
        <v>650001</v>
      </c>
      <c r="H51" s="298">
        <v>650002</v>
      </c>
      <c r="I51" s="298">
        <v>650003</v>
      </c>
    </row>
    <row r="52" spans="1:9" ht="16.5" customHeight="1">
      <c r="A52" s="710" t="s">
        <v>674</v>
      </c>
      <c r="B52" s="710"/>
      <c r="C52" s="710"/>
      <c r="D52" s="297" t="s">
        <v>675</v>
      </c>
      <c r="E52" s="319">
        <f>E50-E51</f>
        <v>3390000</v>
      </c>
      <c r="F52" s="319">
        <f>F50-F51</f>
        <v>3237000</v>
      </c>
      <c r="G52" s="319">
        <f t="shared" ref="G52:I52" si="8">G50-G51</f>
        <v>3237000</v>
      </c>
      <c r="H52" s="319">
        <f t="shared" si="8"/>
        <v>3237000</v>
      </c>
      <c r="I52" s="319">
        <f t="shared" si="8"/>
        <v>3237000</v>
      </c>
    </row>
  </sheetData>
  <mergeCells count="50">
    <mergeCell ref="A52:C52"/>
    <mergeCell ref="G3:G4"/>
    <mergeCell ref="H3:H4"/>
    <mergeCell ref="A50:C50"/>
    <mergeCell ref="A51:C51"/>
    <mergeCell ref="B12:C12"/>
    <mergeCell ref="B13:C13"/>
    <mergeCell ref="B14:C14"/>
    <mergeCell ref="B15:C15"/>
    <mergeCell ref="B16:C16"/>
    <mergeCell ref="B17:C17"/>
    <mergeCell ref="B18:C18"/>
    <mergeCell ref="B19:C19"/>
    <mergeCell ref="B20:C20"/>
    <mergeCell ref="A40:C40"/>
    <mergeCell ref="A41:A49"/>
    <mergeCell ref="B41:B44"/>
    <mergeCell ref="B45:B49"/>
    <mergeCell ref="B33:C33"/>
    <mergeCell ref="B34:C34"/>
    <mergeCell ref="B35:C35"/>
    <mergeCell ref="B36:B37"/>
    <mergeCell ref="A38:C38"/>
    <mergeCell ref="A12:A37"/>
    <mergeCell ref="A39:C39"/>
    <mergeCell ref="B31:C31"/>
    <mergeCell ref="B32:C32"/>
    <mergeCell ref="B21:C21"/>
    <mergeCell ref="B22:C22"/>
    <mergeCell ref="B23:C23"/>
    <mergeCell ref="B24:C24"/>
    <mergeCell ref="B25:C25"/>
    <mergeCell ref="B26:C26"/>
    <mergeCell ref="B27:C27"/>
    <mergeCell ref="B28:C28"/>
    <mergeCell ref="B29:C29"/>
    <mergeCell ref="B30:C30"/>
    <mergeCell ref="J7:L7"/>
    <mergeCell ref="A2:I2"/>
    <mergeCell ref="A3:D4"/>
    <mergeCell ref="E3:E4"/>
    <mergeCell ref="F3:F4"/>
    <mergeCell ref="A5:A11"/>
    <mergeCell ref="B5:C5"/>
    <mergeCell ref="B6:C6"/>
    <mergeCell ref="B7:C7"/>
    <mergeCell ref="B8:C8"/>
    <mergeCell ref="B9:B10"/>
    <mergeCell ref="B11:C11"/>
    <mergeCell ref="I3:I4"/>
  </mergeCells>
  <phoneticPr fontId="11"/>
  <pageMargins left="0.7" right="0.7" top="0.75" bottom="0.75" header="0.3" footer="0.3"/>
  <pageSetup paperSize="9" scale="5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ADA1B-047C-4E9B-A6B6-E22C841E50F5}">
  <sheetPr>
    <tabColor rgb="FF00B0F0"/>
    <pageSetUpPr fitToPage="1"/>
  </sheetPr>
  <dimension ref="A2:I187"/>
  <sheetViews>
    <sheetView view="pageBreakPreview" topLeftCell="A16" zoomScaleNormal="100" zoomScaleSheetLayoutView="100" workbookViewId="0">
      <selection activeCell="E28" sqref="E28"/>
    </sheetView>
  </sheetViews>
  <sheetFormatPr defaultColWidth="9.125" defaultRowHeight="14.25"/>
  <cols>
    <col min="1" max="3" width="3.625" style="312" customWidth="1"/>
    <col min="4" max="4" width="36.375" style="305" bestFit="1" customWidth="1"/>
    <col min="5" max="6" width="18.5" style="305" bestFit="1" customWidth="1"/>
    <col min="7" max="9" width="18.5" style="305" customWidth="1"/>
    <col min="10" max="16384" width="9.125" style="305"/>
  </cols>
  <sheetData>
    <row r="2" spans="1:9" ht="35.65" customHeight="1">
      <c r="A2" s="719" t="s">
        <v>780</v>
      </c>
      <c r="B2" s="719"/>
      <c r="C2" s="719"/>
      <c r="D2" s="719"/>
      <c r="E2" s="719"/>
      <c r="F2" s="719"/>
      <c r="G2" s="719"/>
      <c r="H2" s="719"/>
      <c r="I2" s="719"/>
    </row>
    <row r="3" spans="1:9">
      <c r="A3" s="718" t="s">
        <v>594</v>
      </c>
      <c r="B3" s="718"/>
      <c r="C3" s="718"/>
      <c r="D3" s="718"/>
      <c r="E3" s="703" t="s">
        <v>775</v>
      </c>
      <c r="F3" s="703" t="s">
        <v>776</v>
      </c>
      <c r="G3" s="703" t="s">
        <v>777</v>
      </c>
      <c r="H3" s="703" t="s">
        <v>778</v>
      </c>
      <c r="I3" s="703" t="s">
        <v>779</v>
      </c>
    </row>
    <row r="4" spans="1:9">
      <c r="A4" s="718"/>
      <c r="B4" s="718"/>
      <c r="C4" s="718"/>
      <c r="D4" s="718"/>
      <c r="E4" s="702"/>
      <c r="F4" s="702"/>
      <c r="G4" s="702"/>
      <c r="H4" s="702"/>
      <c r="I4" s="702"/>
    </row>
    <row r="5" spans="1:9">
      <c r="A5" s="717" t="s">
        <v>676</v>
      </c>
      <c r="B5" s="717" t="s">
        <v>677</v>
      </c>
      <c r="C5" s="717" t="s">
        <v>678</v>
      </c>
      <c r="D5" s="307" t="s">
        <v>679</v>
      </c>
      <c r="E5" s="308">
        <v>280000</v>
      </c>
      <c r="F5" s="308">
        <v>350000</v>
      </c>
      <c r="G5" s="308">
        <v>350000</v>
      </c>
      <c r="H5" s="308">
        <v>350000</v>
      </c>
      <c r="I5" s="308">
        <v>350000</v>
      </c>
    </row>
    <row r="6" spans="1:9">
      <c r="A6" s="717"/>
      <c r="B6" s="717"/>
      <c r="C6" s="717"/>
      <c r="D6" s="309" t="s">
        <v>680</v>
      </c>
      <c r="E6" s="308">
        <v>5440000</v>
      </c>
      <c r="F6" s="308">
        <v>4500000</v>
      </c>
      <c r="G6" s="308">
        <v>4500000</v>
      </c>
      <c r="H6" s="308">
        <v>4500000</v>
      </c>
      <c r="I6" s="308">
        <v>4500000</v>
      </c>
    </row>
    <row r="7" spans="1:9">
      <c r="A7" s="717"/>
      <c r="B7" s="717"/>
      <c r="C7" s="717"/>
      <c r="D7" s="309" t="s">
        <v>681</v>
      </c>
      <c r="E7" s="308">
        <v>1000000</v>
      </c>
      <c r="F7" s="308">
        <v>1000000</v>
      </c>
      <c r="G7" s="308">
        <v>1000000</v>
      </c>
      <c r="H7" s="308">
        <v>1000000</v>
      </c>
      <c r="I7" s="308">
        <v>1000000</v>
      </c>
    </row>
    <row r="8" spans="1:9">
      <c r="A8" s="717"/>
      <c r="B8" s="717"/>
      <c r="C8" s="717"/>
      <c r="D8" s="309" t="s">
        <v>682</v>
      </c>
      <c r="E8" s="308">
        <v>0</v>
      </c>
      <c r="F8" s="308">
        <v>0</v>
      </c>
      <c r="G8" s="308">
        <v>0</v>
      </c>
      <c r="H8" s="308">
        <v>0</v>
      </c>
      <c r="I8" s="308">
        <v>0</v>
      </c>
    </row>
    <row r="9" spans="1:9">
      <c r="A9" s="717"/>
      <c r="B9" s="717"/>
      <c r="C9" s="717"/>
      <c r="D9" s="309" t="s">
        <v>363</v>
      </c>
      <c r="E9" s="308">
        <v>250000</v>
      </c>
      <c r="F9" s="308">
        <v>650000</v>
      </c>
      <c r="G9" s="308">
        <v>650000</v>
      </c>
      <c r="H9" s="308">
        <v>650000</v>
      </c>
      <c r="I9" s="308">
        <v>650000</v>
      </c>
    </row>
    <row r="10" spans="1:9">
      <c r="A10" s="717"/>
      <c r="B10" s="717"/>
      <c r="C10" s="717"/>
      <c r="D10" s="309" t="s">
        <v>683</v>
      </c>
      <c r="E10" s="308">
        <v>0</v>
      </c>
      <c r="F10" s="308">
        <v>0</v>
      </c>
      <c r="G10" s="308">
        <v>0</v>
      </c>
      <c r="H10" s="308">
        <v>0</v>
      </c>
      <c r="I10" s="308">
        <v>0</v>
      </c>
    </row>
    <row r="11" spans="1:9">
      <c r="A11" s="717"/>
      <c r="B11" s="717"/>
      <c r="C11" s="717"/>
      <c r="D11" s="306" t="s">
        <v>684</v>
      </c>
      <c r="E11" s="320">
        <f>SUM(E5:E10)</f>
        <v>6970000</v>
      </c>
      <c r="F11" s="320">
        <f>SUM(F5:F10)</f>
        <v>6500000</v>
      </c>
      <c r="G11" s="320">
        <f t="shared" ref="G11:I11" si="0">SUM(G5:G10)</f>
        <v>6500000</v>
      </c>
      <c r="H11" s="320">
        <f t="shared" si="0"/>
        <v>6500000</v>
      </c>
      <c r="I11" s="320">
        <f t="shared" si="0"/>
        <v>6500000</v>
      </c>
    </row>
    <row r="12" spans="1:9">
      <c r="A12" s="717"/>
      <c r="B12" s="717"/>
      <c r="C12" s="717" t="s">
        <v>685</v>
      </c>
      <c r="D12" s="309" t="s">
        <v>686</v>
      </c>
      <c r="E12" s="308">
        <v>550000</v>
      </c>
      <c r="F12" s="308">
        <v>650000</v>
      </c>
      <c r="G12" s="308">
        <v>650000</v>
      </c>
      <c r="H12" s="308">
        <v>650000</v>
      </c>
      <c r="I12" s="308">
        <v>650000</v>
      </c>
    </row>
    <row r="13" spans="1:9">
      <c r="A13" s="717"/>
      <c r="B13" s="717"/>
      <c r="C13" s="717"/>
      <c r="D13" s="307" t="s">
        <v>365</v>
      </c>
      <c r="E13" s="308">
        <v>300000</v>
      </c>
      <c r="F13" s="308">
        <v>350000</v>
      </c>
      <c r="G13" s="308">
        <v>350000</v>
      </c>
      <c r="H13" s="308">
        <v>350000</v>
      </c>
      <c r="I13" s="308">
        <v>350000</v>
      </c>
    </row>
    <row r="14" spans="1:9">
      <c r="A14" s="717"/>
      <c r="B14" s="717"/>
      <c r="C14" s="717"/>
      <c r="D14" s="309" t="s">
        <v>687</v>
      </c>
      <c r="E14" s="308">
        <v>0</v>
      </c>
      <c r="F14" s="308">
        <v>0</v>
      </c>
      <c r="G14" s="308">
        <v>0</v>
      </c>
      <c r="H14" s="308">
        <v>0</v>
      </c>
      <c r="I14" s="308">
        <v>0</v>
      </c>
    </row>
    <row r="15" spans="1:9">
      <c r="A15" s="717"/>
      <c r="B15" s="717"/>
      <c r="C15" s="717"/>
      <c r="D15" s="307" t="s">
        <v>367</v>
      </c>
      <c r="E15" s="308">
        <v>0</v>
      </c>
      <c r="F15" s="308">
        <v>0</v>
      </c>
      <c r="G15" s="308">
        <v>0</v>
      </c>
      <c r="H15" s="308">
        <v>0</v>
      </c>
      <c r="I15" s="308">
        <v>0</v>
      </c>
    </row>
    <row r="16" spans="1:9">
      <c r="A16" s="717"/>
      <c r="B16" s="717"/>
      <c r="C16" s="717"/>
      <c r="D16" s="307" t="s">
        <v>688</v>
      </c>
      <c r="E16" s="308">
        <v>0</v>
      </c>
      <c r="F16" s="308">
        <v>0</v>
      </c>
      <c r="G16" s="308">
        <v>0</v>
      </c>
      <c r="H16" s="308">
        <v>0</v>
      </c>
      <c r="I16" s="308">
        <v>0</v>
      </c>
    </row>
    <row r="17" spans="1:9">
      <c r="A17" s="717"/>
      <c r="B17" s="717"/>
      <c r="C17" s="717"/>
      <c r="D17" s="306" t="s">
        <v>689</v>
      </c>
      <c r="E17" s="320">
        <f>SUM(E12:E16)</f>
        <v>850000</v>
      </c>
      <c r="F17" s="320">
        <f>SUM(F12:F16)</f>
        <v>1000000</v>
      </c>
      <c r="G17" s="320">
        <f t="shared" ref="G17:I17" si="1">SUM(G12:G16)</f>
        <v>1000000</v>
      </c>
      <c r="H17" s="320">
        <f t="shared" si="1"/>
        <v>1000000</v>
      </c>
      <c r="I17" s="320">
        <f t="shared" si="1"/>
        <v>1000000</v>
      </c>
    </row>
    <row r="18" spans="1:9">
      <c r="A18" s="717"/>
      <c r="B18" s="717"/>
      <c r="C18" s="717" t="s">
        <v>690</v>
      </c>
      <c r="D18" s="309" t="s">
        <v>691</v>
      </c>
      <c r="E18" s="308">
        <v>30000</v>
      </c>
      <c r="F18" s="308">
        <v>500000</v>
      </c>
      <c r="G18" s="308">
        <v>500000</v>
      </c>
      <c r="H18" s="308">
        <v>500000</v>
      </c>
      <c r="I18" s="308">
        <v>500000</v>
      </c>
    </row>
    <row r="19" spans="1:9">
      <c r="A19" s="717"/>
      <c r="B19" s="717"/>
      <c r="C19" s="717"/>
      <c r="D19" s="307" t="s">
        <v>370</v>
      </c>
      <c r="E19" s="308">
        <v>0</v>
      </c>
      <c r="F19" s="308">
        <v>0</v>
      </c>
      <c r="G19" s="308">
        <v>0</v>
      </c>
      <c r="H19" s="308">
        <v>0</v>
      </c>
      <c r="I19" s="308">
        <v>0</v>
      </c>
    </row>
    <row r="20" spans="1:9">
      <c r="A20" s="717"/>
      <c r="B20" s="717"/>
      <c r="C20" s="717"/>
      <c r="D20" s="307" t="s">
        <v>692</v>
      </c>
      <c r="E20" s="308">
        <v>0</v>
      </c>
      <c r="F20" s="308">
        <v>0</v>
      </c>
      <c r="G20" s="308">
        <v>0</v>
      </c>
      <c r="H20" s="308">
        <v>0</v>
      </c>
      <c r="I20" s="308">
        <v>0</v>
      </c>
    </row>
    <row r="21" spans="1:9">
      <c r="A21" s="717"/>
      <c r="B21" s="717"/>
      <c r="C21" s="717"/>
      <c r="D21" s="307" t="s">
        <v>368</v>
      </c>
      <c r="E21" s="308">
        <v>50000</v>
      </c>
      <c r="F21" s="308">
        <v>0</v>
      </c>
      <c r="G21" s="308">
        <v>0</v>
      </c>
      <c r="H21" s="308">
        <v>0</v>
      </c>
      <c r="I21" s="308">
        <v>0</v>
      </c>
    </row>
    <row r="22" spans="1:9">
      <c r="A22" s="717"/>
      <c r="B22" s="717"/>
      <c r="C22" s="717"/>
      <c r="D22" s="307" t="s">
        <v>693</v>
      </c>
      <c r="E22" s="308">
        <v>0</v>
      </c>
      <c r="F22" s="308">
        <v>0</v>
      </c>
      <c r="G22" s="308">
        <v>0</v>
      </c>
      <c r="H22" s="308">
        <v>0</v>
      </c>
      <c r="I22" s="308">
        <v>0</v>
      </c>
    </row>
    <row r="23" spans="1:9">
      <c r="A23" s="717"/>
      <c r="B23" s="717"/>
      <c r="C23" s="717"/>
      <c r="D23" s="307" t="s">
        <v>694</v>
      </c>
      <c r="E23" s="308">
        <v>0</v>
      </c>
      <c r="F23" s="308">
        <v>0</v>
      </c>
      <c r="G23" s="308">
        <v>0</v>
      </c>
      <c r="H23" s="308">
        <v>0</v>
      </c>
      <c r="I23" s="308">
        <v>0</v>
      </c>
    </row>
    <row r="24" spans="1:9">
      <c r="A24" s="717"/>
      <c r="B24" s="717"/>
      <c r="C24" s="717"/>
      <c r="D24" s="307" t="s">
        <v>369</v>
      </c>
      <c r="E24" s="308">
        <v>0</v>
      </c>
      <c r="F24" s="308">
        <v>0</v>
      </c>
      <c r="G24" s="308">
        <v>0</v>
      </c>
      <c r="H24" s="308">
        <v>0</v>
      </c>
      <c r="I24" s="308">
        <v>0</v>
      </c>
    </row>
    <row r="25" spans="1:9">
      <c r="A25" s="717"/>
      <c r="B25" s="717"/>
      <c r="C25" s="717"/>
      <c r="D25" s="307" t="s">
        <v>695</v>
      </c>
      <c r="E25" s="308">
        <v>0</v>
      </c>
      <c r="F25" s="308">
        <v>0</v>
      </c>
      <c r="G25" s="308">
        <v>0</v>
      </c>
      <c r="H25" s="308">
        <v>0</v>
      </c>
      <c r="I25" s="308">
        <v>0</v>
      </c>
    </row>
    <row r="26" spans="1:9">
      <c r="A26" s="717"/>
      <c r="B26" s="717"/>
      <c r="C26" s="717"/>
      <c r="D26" s="307" t="s">
        <v>696</v>
      </c>
      <c r="E26" s="308">
        <v>100000</v>
      </c>
      <c r="F26" s="308">
        <v>200000</v>
      </c>
      <c r="G26" s="308">
        <v>200000</v>
      </c>
      <c r="H26" s="308">
        <v>200000</v>
      </c>
      <c r="I26" s="308">
        <v>200000</v>
      </c>
    </row>
    <row r="27" spans="1:9">
      <c r="A27" s="717"/>
      <c r="B27" s="717"/>
      <c r="C27" s="717"/>
      <c r="D27" s="306" t="s">
        <v>697</v>
      </c>
      <c r="E27" s="320">
        <f>SUM(E18:E26)</f>
        <v>180000</v>
      </c>
      <c r="F27" s="320">
        <f>SUM(F18:F26)</f>
        <v>700000</v>
      </c>
      <c r="G27" s="320">
        <f t="shared" ref="G27:I27" si="2">SUM(G18:G26)</f>
        <v>700000</v>
      </c>
      <c r="H27" s="320">
        <f t="shared" si="2"/>
        <v>700000</v>
      </c>
      <c r="I27" s="320">
        <f t="shared" si="2"/>
        <v>700000</v>
      </c>
    </row>
    <row r="28" spans="1:9">
      <c r="A28" s="717"/>
      <c r="B28" s="717"/>
      <c r="C28" s="717" t="s">
        <v>698</v>
      </c>
      <c r="D28" s="717"/>
      <c r="E28" s="320">
        <f>E11+E17+E27</f>
        <v>8000000</v>
      </c>
      <c r="F28" s="320">
        <f>F11+F17+F27</f>
        <v>8200000</v>
      </c>
      <c r="G28" s="320">
        <f t="shared" ref="G28:I28" si="3">G11+G17+G27</f>
        <v>8200000</v>
      </c>
      <c r="H28" s="320">
        <f t="shared" si="3"/>
        <v>8200000</v>
      </c>
      <c r="I28" s="320">
        <f t="shared" si="3"/>
        <v>8200000</v>
      </c>
    </row>
    <row r="29" spans="1:9">
      <c r="A29" s="717"/>
      <c r="B29" s="714" t="s">
        <v>373</v>
      </c>
      <c r="C29" s="717" t="s">
        <v>374</v>
      </c>
      <c r="D29" s="309" t="s">
        <v>699</v>
      </c>
      <c r="E29" s="308">
        <v>6000000</v>
      </c>
      <c r="F29" s="308">
        <v>5500000</v>
      </c>
      <c r="G29" s="308">
        <v>5500000</v>
      </c>
      <c r="H29" s="308">
        <v>5500000</v>
      </c>
      <c r="I29" s="308">
        <v>5500000</v>
      </c>
    </row>
    <row r="30" spans="1:9">
      <c r="A30" s="717"/>
      <c r="B30" s="715"/>
      <c r="C30" s="717"/>
      <c r="D30" s="307" t="s">
        <v>700</v>
      </c>
      <c r="E30" s="308">
        <v>3000000</v>
      </c>
      <c r="F30" s="308">
        <v>2500000</v>
      </c>
      <c r="G30" s="308">
        <v>2500000</v>
      </c>
      <c r="H30" s="308">
        <v>2500000</v>
      </c>
      <c r="I30" s="308">
        <v>2500000</v>
      </c>
    </row>
    <row r="31" spans="1:9">
      <c r="A31" s="717"/>
      <c r="B31" s="715"/>
      <c r="C31" s="717"/>
      <c r="D31" s="307" t="s">
        <v>701</v>
      </c>
      <c r="E31" s="308">
        <v>1500000</v>
      </c>
      <c r="F31" s="308">
        <v>2000000</v>
      </c>
      <c r="G31" s="308">
        <v>2000000</v>
      </c>
      <c r="H31" s="308">
        <v>2000000</v>
      </c>
      <c r="I31" s="308">
        <v>2000000</v>
      </c>
    </row>
    <row r="32" spans="1:9">
      <c r="A32" s="717"/>
      <c r="B32" s="715"/>
      <c r="C32" s="717"/>
      <c r="D32" s="307" t="s">
        <v>702</v>
      </c>
      <c r="E32" s="308">
        <v>300000</v>
      </c>
      <c r="F32" s="308">
        <v>200000</v>
      </c>
      <c r="G32" s="308">
        <v>200000</v>
      </c>
      <c r="H32" s="308">
        <v>200000</v>
      </c>
      <c r="I32" s="308">
        <v>200000</v>
      </c>
    </row>
    <row r="33" spans="1:9">
      <c r="A33" s="717"/>
      <c r="B33" s="715"/>
      <c r="C33" s="717"/>
      <c r="D33" s="307" t="s">
        <v>703</v>
      </c>
      <c r="E33" s="308">
        <v>0</v>
      </c>
      <c r="F33" s="308">
        <v>0</v>
      </c>
      <c r="G33" s="308">
        <v>0</v>
      </c>
      <c r="H33" s="308">
        <v>0</v>
      </c>
      <c r="I33" s="308">
        <v>0</v>
      </c>
    </row>
    <row r="34" spans="1:9">
      <c r="A34" s="717"/>
      <c r="B34" s="715"/>
      <c r="C34" s="717"/>
      <c r="D34" s="307" t="s">
        <v>382</v>
      </c>
      <c r="E34" s="308">
        <v>0</v>
      </c>
      <c r="F34" s="308">
        <v>0</v>
      </c>
      <c r="G34" s="308">
        <v>0</v>
      </c>
      <c r="H34" s="308">
        <v>0</v>
      </c>
      <c r="I34" s="308">
        <v>0</v>
      </c>
    </row>
    <row r="35" spans="1:9" ht="28.5">
      <c r="A35" s="717"/>
      <c r="B35" s="715"/>
      <c r="C35" s="717"/>
      <c r="D35" s="310" t="s">
        <v>704</v>
      </c>
      <c r="E35" s="311">
        <v>0</v>
      </c>
      <c r="F35" s="311">
        <v>0</v>
      </c>
      <c r="G35" s="311">
        <v>0</v>
      </c>
      <c r="H35" s="311">
        <v>0</v>
      </c>
      <c r="I35" s="311">
        <v>0</v>
      </c>
    </row>
    <row r="36" spans="1:9">
      <c r="A36" s="717"/>
      <c r="B36" s="715"/>
      <c r="C36" s="717"/>
      <c r="D36" s="309" t="s">
        <v>705</v>
      </c>
      <c r="E36" s="308">
        <v>0</v>
      </c>
      <c r="F36" s="308">
        <v>0</v>
      </c>
      <c r="G36" s="308">
        <v>0</v>
      </c>
      <c r="H36" s="308">
        <v>0</v>
      </c>
      <c r="I36" s="308">
        <v>0</v>
      </c>
    </row>
    <row r="37" spans="1:9">
      <c r="A37" s="717"/>
      <c r="B37" s="715"/>
      <c r="C37" s="717"/>
      <c r="D37" s="306" t="s">
        <v>706</v>
      </c>
      <c r="E37" s="320">
        <f>SUM(E29:E36)</f>
        <v>10800000</v>
      </c>
      <c r="F37" s="320">
        <f>SUM(F29:F36)</f>
        <v>10200000</v>
      </c>
      <c r="G37" s="320">
        <f t="shared" ref="G37:I37" si="4">SUM(G29:G36)</f>
        <v>10200000</v>
      </c>
      <c r="H37" s="320">
        <f t="shared" si="4"/>
        <v>10200000</v>
      </c>
      <c r="I37" s="320">
        <f t="shared" si="4"/>
        <v>10200000</v>
      </c>
    </row>
    <row r="38" spans="1:9">
      <c r="A38" s="717"/>
      <c r="B38" s="715"/>
      <c r="C38" s="718" t="s">
        <v>707</v>
      </c>
      <c r="D38" s="718"/>
      <c r="E38" s="308">
        <v>0</v>
      </c>
      <c r="F38" s="308">
        <v>0</v>
      </c>
      <c r="G38" s="308">
        <v>0</v>
      </c>
      <c r="H38" s="308">
        <v>0</v>
      </c>
      <c r="I38" s="308">
        <v>0</v>
      </c>
    </row>
    <row r="39" spans="1:9">
      <c r="A39" s="717"/>
      <c r="B39" s="715"/>
      <c r="C39" s="718" t="s">
        <v>708</v>
      </c>
      <c r="D39" s="718"/>
      <c r="E39" s="308">
        <v>140000</v>
      </c>
      <c r="F39" s="308">
        <v>150000</v>
      </c>
      <c r="G39" s="308">
        <v>150000</v>
      </c>
      <c r="H39" s="308">
        <v>150000</v>
      </c>
      <c r="I39" s="308">
        <v>150000</v>
      </c>
    </row>
    <row r="40" spans="1:9">
      <c r="A40" s="717"/>
      <c r="B40" s="715"/>
      <c r="C40" s="717" t="s">
        <v>709</v>
      </c>
      <c r="D40" s="717"/>
      <c r="E40" s="308">
        <v>0</v>
      </c>
      <c r="F40" s="308">
        <v>0</v>
      </c>
      <c r="G40" s="308">
        <v>0</v>
      </c>
      <c r="H40" s="308">
        <v>0</v>
      </c>
      <c r="I40" s="308">
        <v>0</v>
      </c>
    </row>
    <row r="41" spans="1:9">
      <c r="A41" s="717"/>
      <c r="B41" s="716"/>
      <c r="C41" s="721" t="s">
        <v>710</v>
      </c>
      <c r="D41" s="722"/>
      <c r="E41" s="320">
        <f>SUM(E37:E40)</f>
        <v>10940000</v>
      </c>
      <c r="F41" s="320">
        <f>SUM(F37:F40)</f>
        <v>10350000</v>
      </c>
      <c r="G41" s="320">
        <f t="shared" ref="G41:I41" si="5">SUM(G37:G40)</f>
        <v>10350000</v>
      </c>
      <c r="H41" s="320">
        <f t="shared" si="5"/>
        <v>10350000</v>
      </c>
      <c r="I41" s="320">
        <f t="shared" si="5"/>
        <v>10350000</v>
      </c>
    </row>
    <row r="42" spans="1:9">
      <c r="A42" s="717"/>
      <c r="B42" s="718" t="s">
        <v>711</v>
      </c>
      <c r="C42" s="718"/>
      <c r="D42" s="718"/>
      <c r="E42" s="308">
        <v>6000000</v>
      </c>
      <c r="F42" s="308">
        <v>5300000</v>
      </c>
      <c r="G42" s="308">
        <v>5300001</v>
      </c>
      <c r="H42" s="308">
        <v>5300002</v>
      </c>
      <c r="I42" s="308">
        <v>5300003</v>
      </c>
    </row>
    <row r="43" spans="1:9">
      <c r="A43" s="717"/>
      <c r="B43" s="718" t="s">
        <v>712</v>
      </c>
      <c r="C43" s="718"/>
      <c r="D43" s="718"/>
      <c r="E43" s="320">
        <f>E28+E41+E42</f>
        <v>24940000</v>
      </c>
      <c r="F43" s="320">
        <f>F28+F41+F42</f>
        <v>23850000</v>
      </c>
      <c r="G43" s="320">
        <f t="shared" ref="G43:I43" si="6">G28+G41+G42</f>
        <v>23850001</v>
      </c>
      <c r="H43" s="320">
        <f t="shared" si="6"/>
        <v>23850002</v>
      </c>
      <c r="I43" s="320">
        <f t="shared" si="6"/>
        <v>23850003</v>
      </c>
    </row>
    <row r="44" spans="1:9">
      <c r="A44" s="717" t="s">
        <v>713</v>
      </c>
      <c r="B44" s="717"/>
      <c r="C44" s="717" t="s">
        <v>714</v>
      </c>
      <c r="D44" s="309" t="s">
        <v>396</v>
      </c>
      <c r="E44" s="308">
        <v>800000</v>
      </c>
      <c r="F44" s="308">
        <v>500000</v>
      </c>
      <c r="G44" s="308">
        <v>500000</v>
      </c>
      <c r="H44" s="308">
        <v>500000</v>
      </c>
      <c r="I44" s="308">
        <v>500000</v>
      </c>
    </row>
    <row r="45" spans="1:9">
      <c r="A45" s="717"/>
      <c r="B45" s="717"/>
      <c r="C45" s="717"/>
      <c r="D45" s="309" t="s">
        <v>715</v>
      </c>
      <c r="E45" s="308">
        <v>500000</v>
      </c>
      <c r="F45" s="308">
        <v>463000</v>
      </c>
      <c r="G45" s="308">
        <v>463000</v>
      </c>
      <c r="H45" s="308">
        <v>463000</v>
      </c>
      <c r="I45" s="308">
        <v>463000</v>
      </c>
    </row>
    <row r="46" spans="1:9">
      <c r="A46" s="717"/>
      <c r="B46" s="717"/>
      <c r="C46" s="717"/>
      <c r="D46" s="309" t="s">
        <v>400</v>
      </c>
      <c r="E46" s="308">
        <v>100000</v>
      </c>
      <c r="F46" s="308">
        <v>0</v>
      </c>
      <c r="G46" s="308">
        <v>0</v>
      </c>
      <c r="H46" s="308">
        <v>0</v>
      </c>
      <c r="I46" s="308">
        <v>0</v>
      </c>
    </row>
    <row r="47" spans="1:9">
      <c r="A47" s="717"/>
      <c r="B47" s="717"/>
      <c r="C47" s="717"/>
      <c r="D47" s="309" t="s">
        <v>716</v>
      </c>
      <c r="E47" s="308">
        <v>0</v>
      </c>
      <c r="F47" s="308">
        <v>0</v>
      </c>
      <c r="G47" s="308">
        <v>0</v>
      </c>
      <c r="H47" s="308">
        <v>0</v>
      </c>
      <c r="I47" s="308">
        <v>0</v>
      </c>
    </row>
    <row r="48" spans="1:9">
      <c r="A48" s="717"/>
      <c r="B48" s="717"/>
      <c r="C48" s="717"/>
      <c r="D48" s="309" t="s">
        <v>717</v>
      </c>
      <c r="E48" s="308">
        <v>0</v>
      </c>
      <c r="F48" s="308">
        <v>0</v>
      </c>
      <c r="G48" s="308">
        <v>0</v>
      </c>
      <c r="H48" s="308">
        <v>0</v>
      </c>
      <c r="I48" s="308">
        <v>0</v>
      </c>
    </row>
    <row r="49" spans="1:9">
      <c r="A49" s="717"/>
      <c r="B49" s="717"/>
      <c r="C49" s="717"/>
      <c r="D49" s="309" t="s">
        <v>718</v>
      </c>
      <c r="E49" s="308">
        <v>0</v>
      </c>
      <c r="F49" s="308">
        <v>0</v>
      </c>
      <c r="G49" s="308">
        <v>0</v>
      </c>
      <c r="H49" s="308">
        <v>0</v>
      </c>
      <c r="I49" s="308">
        <v>0</v>
      </c>
    </row>
    <row r="50" spans="1:9">
      <c r="A50" s="717"/>
      <c r="B50" s="717"/>
      <c r="C50" s="717"/>
      <c r="D50" s="309" t="s">
        <v>719</v>
      </c>
      <c r="E50" s="308">
        <v>0</v>
      </c>
      <c r="F50" s="308">
        <v>0</v>
      </c>
      <c r="G50" s="308">
        <v>0</v>
      </c>
      <c r="H50" s="308">
        <v>0</v>
      </c>
      <c r="I50" s="308">
        <v>0</v>
      </c>
    </row>
    <row r="51" spans="1:9">
      <c r="A51" s="717"/>
      <c r="B51" s="717"/>
      <c r="C51" s="717"/>
      <c r="D51" s="309" t="s">
        <v>401</v>
      </c>
      <c r="E51" s="308">
        <v>0</v>
      </c>
      <c r="F51" s="308">
        <v>0</v>
      </c>
      <c r="G51" s="308">
        <v>0</v>
      </c>
      <c r="H51" s="308">
        <v>0</v>
      </c>
      <c r="I51" s="308">
        <v>0</v>
      </c>
    </row>
    <row r="52" spans="1:9">
      <c r="A52" s="717"/>
      <c r="B52" s="717"/>
      <c r="C52" s="717"/>
      <c r="D52" s="309" t="s">
        <v>720</v>
      </c>
      <c r="E52" s="308">
        <v>0</v>
      </c>
      <c r="F52" s="308">
        <v>0</v>
      </c>
      <c r="G52" s="308">
        <v>0</v>
      </c>
      <c r="H52" s="308">
        <v>0</v>
      </c>
      <c r="I52" s="308">
        <v>0</v>
      </c>
    </row>
    <row r="53" spans="1:9">
      <c r="A53" s="717"/>
      <c r="B53" s="717"/>
      <c r="C53" s="717"/>
      <c r="D53" s="309" t="s">
        <v>721</v>
      </c>
      <c r="E53" s="308">
        <v>0</v>
      </c>
      <c r="F53" s="308">
        <v>0</v>
      </c>
      <c r="G53" s="308">
        <v>0</v>
      </c>
      <c r="H53" s="308">
        <v>0</v>
      </c>
      <c r="I53" s="308">
        <v>0</v>
      </c>
    </row>
    <row r="54" spans="1:9">
      <c r="A54" s="717"/>
      <c r="B54" s="717"/>
      <c r="C54" s="717"/>
      <c r="D54" s="309" t="s">
        <v>722</v>
      </c>
      <c r="E54" s="308">
        <v>0</v>
      </c>
      <c r="F54" s="308">
        <v>0</v>
      </c>
      <c r="G54" s="308">
        <v>0</v>
      </c>
      <c r="H54" s="308">
        <v>0</v>
      </c>
      <c r="I54" s="308">
        <v>0</v>
      </c>
    </row>
    <row r="55" spans="1:9">
      <c r="A55" s="717"/>
      <c r="B55" s="717"/>
      <c r="C55" s="717"/>
      <c r="D55" s="306" t="s">
        <v>723</v>
      </c>
      <c r="E55" s="320">
        <f>SUM(E44:E54)</f>
        <v>1400000</v>
      </c>
      <c r="F55" s="320">
        <f>SUM(F44:F54)</f>
        <v>963000</v>
      </c>
      <c r="G55" s="320">
        <f t="shared" ref="G55:I55" si="7">SUM(G44:G54)</f>
        <v>963000</v>
      </c>
      <c r="H55" s="320">
        <f t="shared" si="7"/>
        <v>963000</v>
      </c>
      <c r="I55" s="320">
        <f t="shared" si="7"/>
        <v>963000</v>
      </c>
    </row>
    <row r="56" spans="1:9">
      <c r="A56" s="717"/>
      <c r="B56" s="717"/>
      <c r="C56" s="717" t="s">
        <v>724</v>
      </c>
      <c r="D56" s="309" t="s">
        <v>725</v>
      </c>
      <c r="E56" s="307">
        <v>14500000</v>
      </c>
      <c r="F56" s="307">
        <v>13200000</v>
      </c>
      <c r="G56" s="307">
        <v>13200000</v>
      </c>
      <c r="H56" s="307">
        <v>13200000</v>
      </c>
      <c r="I56" s="307">
        <v>13200000</v>
      </c>
    </row>
    <row r="57" spans="1:9">
      <c r="A57" s="717"/>
      <c r="B57" s="717"/>
      <c r="C57" s="717"/>
      <c r="D57" s="309"/>
      <c r="E57" s="307">
        <v>0</v>
      </c>
      <c r="F57" s="307">
        <v>0</v>
      </c>
      <c r="G57" s="307">
        <v>0</v>
      </c>
      <c r="H57" s="307">
        <v>0</v>
      </c>
      <c r="I57" s="307">
        <v>0</v>
      </c>
    </row>
    <row r="58" spans="1:9">
      <c r="A58" s="717"/>
      <c r="B58" s="717"/>
      <c r="C58" s="717"/>
      <c r="D58" s="309" t="s">
        <v>726</v>
      </c>
      <c r="E58" s="307">
        <v>0</v>
      </c>
      <c r="F58" s="307">
        <v>1000000</v>
      </c>
      <c r="G58" s="307">
        <v>1000000</v>
      </c>
      <c r="H58" s="307">
        <v>1000000</v>
      </c>
      <c r="I58" s="307">
        <v>1000000</v>
      </c>
    </row>
    <row r="59" spans="1:9">
      <c r="A59" s="717"/>
      <c r="B59" s="717"/>
      <c r="C59" s="717"/>
      <c r="D59" s="306" t="s">
        <v>727</v>
      </c>
      <c r="E59" s="320">
        <f>SUM(E56:E58)</f>
        <v>14500000</v>
      </c>
      <c r="F59" s="320">
        <f>SUM(F56:F58)</f>
        <v>14200000</v>
      </c>
      <c r="G59" s="320">
        <f t="shared" ref="G59:I59" si="8">SUM(G56:G58)</f>
        <v>14200000</v>
      </c>
      <c r="H59" s="320">
        <f t="shared" si="8"/>
        <v>14200000</v>
      </c>
      <c r="I59" s="320">
        <f t="shared" si="8"/>
        <v>14200000</v>
      </c>
    </row>
    <row r="60" spans="1:9">
      <c r="A60" s="717"/>
      <c r="B60" s="717"/>
      <c r="C60" s="718" t="s">
        <v>728</v>
      </c>
      <c r="D60" s="718"/>
      <c r="E60" s="308">
        <v>0</v>
      </c>
      <c r="F60" s="308">
        <v>0</v>
      </c>
      <c r="G60" s="308">
        <v>1</v>
      </c>
      <c r="H60" s="308">
        <v>2</v>
      </c>
      <c r="I60" s="308">
        <v>3</v>
      </c>
    </row>
    <row r="61" spans="1:9">
      <c r="A61" s="717"/>
      <c r="B61" s="717"/>
      <c r="C61" s="718" t="s">
        <v>729</v>
      </c>
      <c r="D61" s="718"/>
      <c r="E61" s="320">
        <f>E55+E59-E60</f>
        <v>15900000</v>
      </c>
      <c r="F61" s="320">
        <f>F55+F59-F60</f>
        <v>15163000</v>
      </c>
      <c r="G61" s="320">
        <f t="shared" ref="G61:I61" si="9">G55+G59-G60</f>
        <v>15162999</v>
      </c>
      <c r="H61" s="320">
        <f t="shared" si="9"/>
        <v>15162998</v>
      </c>
      <c r="I61" s="320">
        <f t="shared" si="9"/>
        <v>15162997</v>
      </c>
    </row>
    <row r="62" spans="1:9">
      <c r="A62" s="717" t="s">
        <v>730</v>
      </c>
      <c r="B62" s="717"/>
      <c r="C62" s="718" t="s">
        <v>731</v>
      </c>
      <c r="D62" s="718"/>
      <c r="E62" s="308">
        <v>2000000</v>
      </c>
      <c r="F62" s="308">
        <v>1800000</v>
      </c>
      <c r="G62" s="308">
        <v>1800000</v>
      </c>
      <c r="H62" s="308">
        <v>1800000</v>
      </c>
      <c r="I62" s="308">
        <v>1800000</v>
      </c>
    </row>
    <row r="63" spans="1:9">
      <c r="A63" s="717"/>
      <c r="B63" s="717"/>
      <c r="C63" s="718" t="s">
        <v>732</v>
      </c>
      <c r="D63" s="718"/>
      <c r="E63" s="308">
        <v>3000000</v>
      </c>
      <c r="F63" s="308">
        <v>3000000</v>
      </c>
      <c r="G63" s="308">
        <v>3000000</v>
      </c>
      <c r="H63" s="308">
        <v>3000000</v>
      </c>
      <c r="I63" s="308">
        <v>3000000</v>
      </c>
    </row>
    <row r="64" spans="1:9">
      <c r="A64" s="717"/>
      <c r="B64" s="717"/>
      <c r="C64" s="718" t="s">
        <v>733</v>
      </c>
      <c r="D64" s="718"/>
      <c r="E64" s="320">
        <f>【共】個人_損益!E50</f>
        <v>4040000</v>
      </c>
      <c r="F64" s="320">
        <f>【共】個人_損益!F50</f>
        <v>3887000</v>
      </c>
      <c r="G64" s="320">
        <f>【共】個人_損益!G50</f>
        <v>3887001</v>
      </c>
      <c r="H64" s="320">
        <f>【共】個人_損益!H50</f>
        <v>3887002</v>
      </c>
      <c r="I64" s="320">
        <f>【共】個人_損益!I50</f>
        <v>3887003</v>
      </c>
    </row>
    <row r="65" spans="1:9">
      <c r="A65" s="726" t="s">
        <v>734</v>
      </c>
      <c r="B65" s="726"/>
      <c r="C65" s="726"/>
      <c r="D65" s="726"/>
      <c r="E65" s="320">
        <f>SUM(E61:E64)</f>
        <v>24940000</v>
      </c>
      <c r="F65" s="320">
        <f>SUM(F61:F64)</f>
        <v>23850000</v>
      </c>
      <c r="G65" s="320">
        <f t="shared" ref="G65:I65" si="10">SUM(G61:G64)</f>
        <v>23850000</v>
      </c>
      <c r="H65" s="320">
        <f>SUM(H61:H64)</f>
        <v>23850000</v>
      </c>
      <c r="I65" s="320">
        <f t="shared" si="10"/>
        <v>23850000</v>
      </c>
    </row>
    <row r="66" spans="1:9" ht="6" customHeight="1">
      <c r="A66" s="720"/>
      <c r="B66" s="720"/>
      <c r="C66" s="720"/>
      <c r="D66" s="720"/>
      <c r="E66" s="720"/>
      <c r="F66" s="720"/>
      <c r="G66" s="720"/>
      <c r="H66" s="720"/>
      <c r="I66" s="720"/>
    </row>
    <row r="67" spans="1:9" ht="32.25" customHeight="1">
      <c r="A67" s="724" t="s">
        <v>735</v>
      </c>
      <c r="B67" s="724"/>
      <c r="C67" s="724"/>
      <c r="D67" s="724"/>
      <c r="E67" s="724"/>
      <c r="F67" s="724"/>
      <c r="G67" s="724"/>
      <c r="H67" s="724"/>
      <c r="I67" s="724"/>
    </row>
    <row r="68" spans="1:9">
      <c r="A68" s="725" t="s">
        <v>736</v>
      </c>
      <c r="B68" s="725"/>
      <c r="C68" s="725"/>
      <c r="D68" s="725"/>
      <c r="E68" s="320">
        <f t="shared" ref="E68:F70" si="11">E62</f>
        <v>2000000</v>
      </c>
      <c r="F68" s="320">
        <f t="shared" si="11"/>
        <v>1800000</v>
      </c>
      <c r="G68" s="320">
        <f t="shared" ref="G68:I68" si="12">G62</f>
        <v>1800000</v>
      </c>
      <c r="H68" s="320">
        <f t="shared" si="12"/>
        <v>1800000</v>
      </c>
      <c r="I68" s="320">
        <f t="shared" si="12"/>
        <v>1800000</v>
      </c>
    </row>
    <row r="69" spans="1:9">
      <c r="A69" s="725" t="s">
        <v>737</v>
      </c>
      <c r="B69" s="725"/>
      <c r="C69" s="725"/>
      <c r="D69" s="725"/>
      <c r="E69" s="320">
        <f t="shared" si="11"/>
        <v>3000000</v>
      </c>
      <c r="F69" s="320">
        <f t="shared" si="11"/>
        <v>3000000</v>
      </c>
      <c r="G69" s="320">
        <f t="shared" ref="G69:I69" si="13">G63</f>
        <v>3000000</v>
      </c>
      <c r="H69" s="320">
        <f t="shared" si="13"/>
        <v>3000000</v>
      </c>
      <c r="I69" s="320">
        <f t="shared" si="13"/>
        <v>3000000</v>
      </c>
    </row>
    <row r="70" spans="1:9">
      <c r="A70" s="725" t="s">
        <v>738</v>
      </c>
      <c r="B70" s="725"/>
      <c r="C70" s="725"/>
      <c r="D70" s="725"/>
      <c r="E70" s="320">
        <f t="shared" si="11"/>
        <v>4040000</v>
      </c>
      <c r="F70" s="320">
        <f t="shared" si="11"/>
        <v>3887000</v>
      </c>
      <c r="G70" s="320">
        <f t="shared" ref="G70:I70" si="14">G64</f>
        <v>3887001</v>
      </c>
      <c r="H70" s="320">
        <f t="shared" si="14"/>
        <v>3887002</v>
      </c>
      <c r="I70" s="320">
        <f t="shared" si="14"/>
        <v>3887003</v>
      </c>
    </row>
    <row r="71" spans="1:9">
      <c r="A71" s="725" t="s">
        <v>739</v>
      </c>
      <c r="B71" s="725"/>
      <c r="C71" s="725"/>
      <c r="D71" s="725"/>
      <c r="E71" s="320">
        <f>E42</f>
        <v>6000000</v>
      </c>
      <c r="F71" s="320">
        <f>F42</f>
        <v>5300000</v>
      </c>
      <c r="G71" s="320">
        <f t="shared" ref="G71:I71" si="15">G42</f>
        <v>5300001</v>
      </c>
      <c r="H71" s="320">
        <f t="shared" si="15"/>
        <v>5300002</v>
      </c>
      <c r="I71" s="320">
        <f t="shared" si="15"/>
        <v>5300003</v>
      </c>
    </row>
    <row r="72" spans="1:9">
      <c r="A72" s="723" t="s">
        <v>740</v>
      </c>
      <c r="B72" s="723"/>
      <c r="C72" s="723"/>
      <c r="D72" s="723"/>
      <c r="E72" s="320">
        <f>E68+E69+E70-E71</f>
        <v>3040000</v>
      </c>
      <c r="F72" s="320">
        <f>F68+F69+F70-F71</f>
        <v>3387000</v>
      </c>
      <c r="G72" s="320">
        <f t="shared" ref="G72:I72" si="16">G68+G69+G70-G71</f>
        <v>3387000</v>
      </c>
      <c r="H72" s="320">
        <f t="shared" si="16"/>
        <v>3387000</v>
      </c>
      <c r="I72" s="320">
        <f t="shared" si="16"/>
        <v>3387000</v>
      </c>
    </row>
    <row r="73" spans="1:9">
      <c r="A73" s="723" t="s">
        <v>741</v>
      </c>
      <c r="B73" s="723"/>
      <c r="C73" s="723"/>
      <c r="D73" s="723"/>
      <c r="E73" s="321">
        <f>E28+E37+E38+E39+E40</f>
        <v>18940000</v>
      </c>
      <c r="F73" s="321">
        <f>F28+F37+F38+F39+F40</f>
        <v>18550000</v>
      </c>
      <c r="G73" s="321">
        <f t="shared" ref="G73:I73" si="17">G28+G37+G38+G39+G40</f>
        <v>18550000</v>
      </c>
      <c r="H73" s="321">
        <f t="shared" si="17"/>
        <v>18550000</v>
      </c>
      <c r="I73" s="321">
        <f t="shared" si="17"/>
        <v>18550000</v>
      </c>
    </row>
    <row r="74" spans="1:9">
      <c r="A74" s="723" t="s">
        <v>742</v>
      </c>
      <c r="B74" s="723"/>
      <c r="C74" s="723"/>
      <c r="D74" s="723"/>
      <c r="E74" s="320">
        <f>E61+E72</f>
        <v>18940000</v>
      </c>
      <c r="F74" s="320">
        <f>F61+F72</f>
        <v>18550000</v>
      </c>
      <c r="G74" s="320">
        <f t="shared" ref="G74:I74" si="18">G61+G72</f>
        <v>18549999</v>
      </c>
      <c r="H74" s="320">
        <f t="shared" si="18"/>
        <v>18549998</v>
      </c>
      <c r="I74" s="320">
        <f t="shared" si="18"/>
        <v>18549997</v>
      </c>
    </row>
    <row r="75" spans="1:9">
      <c r="E75" s="313"/>
      <c r="F75" s="313"/>
      <c r="G75" s="313"/>
      <c r="H75" s="313"/>
      <c r="I75" s="313"/>
    </row>
    <row r="76" spans="1:9">
      <c r="E76" s="313"/>
      <c r="F76" s="313"/>
      <c r="G76" s="313"/>
      <c r="H76" s="313"/>
      <c r="I76" s="313"/>
    </row>
    <row r="77" spans="1:9">
      <c r="E77" s="313"/>
      <c r="F77" s="313"/>
      <c r="G77" s="313"/>
      <c r="H77" s="313"/>
      <c r="I77" s="313"/>
    </row>
    <row r="78" spans="1:9">
      <c r="E78" s="313"/>
      <c r="F78" s="313"/>
      <c r="G78" s="313"/>
      <c r="H78" s="313"/>
      <c r="I78" s="313"/>
    </row>
    <row r="79" spans="1:9">
      <c r="E79" s="313"/>
      <c r="F79" s="313"/>
      <c r="G79" s="313"/>
      <c r="H79" s="313"/>
      <c r="I79" s="313"/>
    </row>
    <row r="80" spans="1:9">
      <c r="E80" s="313"/>
      <c r="F80" s="313"/>
      <c r="G80" s="313"/>
      <c r="H80" s="313"/>
      <c r="I80" s="313"/>
    </row>
    <row r="81" spans="5:9">
      <c r="E81" s="313"/>
      <c r="F81" s="313"/>
      <c r="G81" s="313"/>
      <c r="H81" s="313"/>
      <c r="I81" s="313"/>
    </row>
    <row r="82" spans="5:9">
      <c r="E82" s="313"/>
      <c r="F82" s="313"/>
      <c r="G82" s="313"/>
      <c r="H82" s="313"/>
      <c r="I82" s="313"/>
    </row>
    <row r="83" spans="5:9">
      <c r="E83" s="313"/>
      <c r="F83" s="313"/>
      <c r="G83" s="313"/>
      <c r="H83" s="313"/>
      <c r="I83" s="313"/>
    </row>
    <row r="84" spans="5:9">
      <c r="E84" s="313"/>
      <c r="F84" s="313"/>
      <c r="G84" s="313"/>
      <c r="H84" s="313"/>
      <c r="I84" s="313"/>
    </row>
    <row r="85" spans="5:9">
      <c r="E85" s="313"/>
      <c r="F85" s="313"/>
      <c r="G85" s="313"/>
      <c r="H85" s="313"/>
      <c r="I85" s="313"/>
    </row>
    <row r="86" spans="5:9">
      <c r="E86" s="313"/>
      <c r="F86" s="313"/>
      <c r="G86" s="313"/>
      <c r="H86" s="313"/>
      <c r="I86" s="313"/>
    </row>
    <row r="87" spans="5:9">
      <c r="E87" s="313"/>
      <c r="F87" s="313"/>
      <c r="G87" s="313"/>
      <c r="H87" s="313"/>
      <c r="I87" s="313"/>
    </row>
    <row r="88" spans="5:9">
      <c r="E88" s="313"/>
      <c r="F88" s="313"/>
      <c r="G88" s="313"/>
      <c r="H88" s="313"/>
      <c r="I88" s="313"/>
    </row>
    <row r="89" spans="5:9">
      <c r="E89" s="313"/>
      <c r="F89" s="313"/>
      <c r="G89" s="313"/>
      <c r="H89" s="313"/>
      <c r="I89" s="313"/>
    </row>
    <row r="90" spans="5:9">
      <c r="E90" s="313"/>
      <c r="F90" s="313"/>
      <c r="G90" s="313"/>
      <c r="H90" s="313"/>
      <c r="I90" s="313"/>
    </row>
    <row r="91" spans="5:9">
      <c r="E91" s="313"/>
      <c r="F91" s="313"/>
      <c r="G91" s="313"/>
      <c r="H91" s="313"/>
      <c r="I91" s="313"/>
    </row>
    <row r="92" spans="5:9">
      <c r="E92" s="313"/>
      <c r="F92" s="313"/>
      <c r="G92" s="313"/>
      <c r="H92" s="313"/>
      <c r="I92" s="313"/>
    </row>
    <row r="93" spans="5:9">
      <c r="E93" s="313"/>
      <c r="F93" s="313"/>
      <c r="G93" s="313"/>
      <c r="H93" s="313"/>
      <c r="I93" s="313"/>
    </row>
    <row r="94" spans="5:9">
      <c r="E94" s="313"/>
      <c r="F94" s="313"/>
      <c r="G94" s="313"/>
      <c r="H94" s="313"/>
      <c r="I94" s="313"/>
    </row>
    <row r="95" spans="5:9">
      <c r="E95" s="313"/>
      <c r="F95" s="313"/>
      <c r="G95" s="313"/>
      <c r="H95" s="313"/>
      <c r="I95" s="313"/>
    </row>
    <row r="96" spans="5:9">
      <c r="E96" s="313"/>
      <c r="F96" s="313"/>
      <c r="G96" s="313"/>
      <c r="H96" s="313"/>
      <c r="I96" s="313"/>
    </row>
    <row r="97" spans="5:9">
      <c r="E97" s="313"/>
      <c r="F97" s="313"/>
      <c r="G97" s="313"/>
      <c r="H97" s="313"/>
      <c r="I97" s="313"/>
    </row>
    <row r="98" spans="5:9">
      <c r="E98" s="313"/>
      <c r="F98" s="313"/>
      <c r="G98" s="313"/>
      <c r="H98" s="313"/>
      <c r="I98" s="313"/>
    </row>
    <row r="99" spans="5:9">
      <c r="E99" s="313"/>
      <c r="F99" s="313"/>
      <c r="G99" s="313"/>
      <c r="H99" s="313"/>
      <c r="I99" s="313"/>
    </row>
    <row r="100" spans="5:9">
      <c r="E100" s="313"/>
      <c r="F100" s="313"/>
      <c r="G100" s="313"/>
      <c r="H100" s="313"/>
      <c r="I100" s="313"/>
    </row>
    <row r="101" spans="5:9">
      <c r="E101" s="313"/>
      <c r="F101" s="313"/>
      <c r="G101" s="313"/>
      <c r="H101" s="313"/>
      <c r="I101" s="313"/>
    </row>
    <row r="102" spans="5:9">
      <c r="E102" s="313"/>
      <c r="F102" s="313"/>
      <c r="G102" s="313"/>
      <c r="H102" s="313"/>
      <c r="I102" s="313"/>
    </row>
    <row r="103" spans="5:9">
      <c r="E103" s="313"/>
      <c r="F103" s="313"/>
      <c r="G103" s="313"/>
      <c r="H103" s="313"/>
      <c r="I103" s="313"/>
    </row>
    <row r="104" spans="5:9">
      <c r="E104" s="313"/>
      <c r="F104" s="313"/>
      <c r="G104" s="313"/>
      <c r="H104" s="313"/>
      <c r="I104" s="313"/>
    </row>
    <row r="105" spans="5:9">
      <c r="E105" s="313"/>
      <c r="F105" s="313"/>
      <c r="G105" s="313"/>
      <c r="H105" s="313"/>
      <c r="I105" s="313"/>
    </row>
    <row r="106" spans="5:9">
      <c r="E106" s="313"/>
      <c r="F106" s="313"/>
      <c r="G106" s="313"/>
      <c r="H106" s="313"/>
      <c r="I106" s="313"/>
    </row>
    <row r="107" spans="5:9">
      <c r="E107" s="313"/>
      <c r="F107" s="313"/>
      <c r="G107" s="313"/>
      <c r="H107" s="313"/>
      <c r="I107" s="313"/>
    </row>
    <row r="108" spans="5:9">
      <c r="E108" s="313"/>
      <c r="F108" s="313"/>
      <c r="G108" s="313"/>
      <c r="H108" s="313"/>
      <c r="I108" s="313"/>
    </row>
    <row r="109" spans="5:9">
      <c r="E109" s="313"/>
      <c r="F109" s="313"/>
      <c r="G109" s="313"/>
      <c r="H109" s="313"/>
      <c r="I109" s="313"/>
    </row>
    <row r="110" spans="5:9">
      <c r="E110" s="313"/>
      <c r="F110" s="313"/>
      <c r="G110" s="313"/>
      <c r="H110" s="313"/>
      <c r="I110" s="313"/>
    </row>
    <row r="111" spans="5:9">
      <c r="E111" s="313"/>
      <c r="F111" s="313"/>
      <c r="G111" s="313"/>
      <c r="H111" s="313"/>
      <c r="I111" s="313"/>
    </row>
    <row r="112" spans="5:9">
      <c r="E112" s="313"/>
      <c r="F112" s="313"/>
      <c r="G112" s="313"/>
      <c r="H112" s="313"/>
      <c r="I112" s="313"/>
    </row>
    <row r="113" spans="5:9">
      <c r="E113" s="313"/>
      <c r="F113" s="313"/>
      <c r="G113" s="313"/>
      <c r="H113" s="313"/>
      <c r="I113" s="313"/>
    </row>
    <row r="114" spans="5:9">
      <c r="E114" s="313"/>
      <c r="F114" s="313"/>
      <c r="G114" s="313"/>
      <c r="H114" s="313"/>
      <c r="I114" s="313"/>
    </row>
    <row r="115" spans="5:9">
      <c r="E115" s="313"/>
      <c r="F115" s="313"/>
      <c r="G115" s="313"/>
      <c r="H115" s="313"/>
      <c r="I115" s="313"/>
    </row>
    <row r="116" spans="5:9">
      <c r="E116" s="313"/>
      <c r="F116" s="313"/>
      <c r="G116" s="313"/>
      <c r="H116" s="313"/>
      <c r="I116" s="313"/>
    </row>
    <row r="117" spans="5:9">
      <c r="E117" s="313"/>
      <c r="F117" s="313"/>
      <c r="G117" s="313"/>
      <c r="H117" s="313"/>
      <c r="I117" s="313"/>
    </row>
    <row r="118" spans="5:9">
      <c r="E118" s="313"/>
      <c r="F118" s="313"/>
      <c r="G118" s="313"/>
      <c r="H118" s="313"/>
      <c r="I118" s="313"/>
    </row>
    <row r="119" spans="5:9">
      <c r="E119" s="313"/>
      <c r="F119" s="313"/>
      <c r="G119" s="313"/>
      <c r="H119" s="313"/>
      <c r="I119" s="313"/>
    </row>
    <row r="120" spans="5:9">
      <c r="E120" s="313"/>
      <c r="F120" s="313"/>
      <c r="G120" s="313"/>
      <c r="H120" s="313"/>
      <c r="I120" s="313"/>
    </row>
    <row r="121" spans="5:9">
      <c r="E121" s="313"/>
      <c r="F121" s="313"/>
      <c r="G121" s="313"/>
      <c r="H121" s="313"/>
      <c r="I121" s="313"/>
    </row>
    <row r="122" spans="5:9">
      <c r="E122" s="313"/>
      <c r="F122" s="313"/>
      <c r="G122" s="313"/>
      <c r="H122" s="313"/>
      <c r="I122" s="313"/>
    </row>
    <row r="123" spans="5:9">
      <c r="E123" s="313"/>
      <c r="F123" s="313"/>
      <c r="G123" s="313"/>
      <c r="H123" s="313"/>
      <c r="I123" s="313"/>
    </row>
    <row r="124" spans="5:9">
      <c r="E124" s="313"/>
      <c r="F124" s="313"/>
      <c r="G124" s="313"/>
      <c r="H124" s="313"/>
      <c r="I124" s="313"/>
    </row>
    <row r="125" spans="5:9">
      <c r="E125" s="313"/>
      <c r="F125" s="313"/>
      <c r="G125" s="313"/>
      <c r="H125" s="313"/>
      <c r="I125" s="313"/>
    </row>
    <row r="126" spans="5:9">
      <c r="E126" s="313"/>
      <c r="F126" s="313"/>
      <c r="G126" s="313"/>
      <c r="H126" s="313"/>
      <c r="I126" s="313"/>
    </row>
    <row r="127" spans="5:9">
      <c r="E127" s="313"/>
      <c r="F127" s="313"/>
      <c r="G127" s="313"/>
      <c r="H127" s="313"/>
      <c r="I127" s="313"/>
    </row>
    <row r="128" spans="5:9">
      <c r="E128" s="313"/>
      <c r="F128" s="313"/>
      <c r="G128" s="313"/>
      <c r="H128" s="313"/>
      <c r="I128" s="313"/>
    </row>
    <row r="129" spans="5:9">
      <c r="E129" s="313"/>
      <c r="F129" s="313"/>
      <c r="G129" s="313"/>
      <c r="H129" s="313"/>
      <c r="I129" s="313"/>
    </row>
    <row r="130" spans="5:9">
      <c r="E130" s="313"/>
      <c r="F130" s="313"/>
      <c r="G130" s="313"/>
      <c r="H130" s="313"/>
      <c r="I130" s="313"/>
    </row>
    <row r="131" spans="5:9">
      <c r="E131" s="313"/>
      <c r="F131" s="313"/>
      <c r="G131" s="313"/>
      <c r="H131" s="313"/>
      <c r="I131" s="313"/>
    </row>
    <row r="132" spans="5:9">
      <c r="E132" s="313"/>
      <c r="F132" s="313"/>
      <c r="G132" s="313"/>
      <c r="H132" s="313"/>
      <c r="I132" s="313"/>
    </row>
    <row r="133" spans="5:9">
      <c r="E133" s="313"/>
      <c r="F133" s="313"/>
      <c r="G133" s="313"/>
      <c r="H133" s="313"/>
      <c r="I133" s="313"/>
    </row>
    <row r="134" spans="5:9">
      <c r="E134" s="313"/>
      <c r="F134" s="313"/>
      <c r="G134" s="313"/>
      <c r="H134" s="313"/>
      <c r="I134" s="313"/>
    </row>
    <row r="135" spans="5:9">
      <c r="E135" s="313"/>
      <c r="F135" s="313"/>
      <c r="G135" s="313"/>
      <c r="H135" s="313"/>
      <c r="I135" s="313"/>
    </row>
    <row r="136" spans="5:9">
      <c r="E136" s="313"/>
      <c r="F136" s="313"/>
      <c r="G136" s="313"/>
      <c r="H136" s="313"/>
      <c r="I136" s="313"/>
    </row>
    <row r="137" spans="5:9">
      <c r="E137" s="313"/>
      <c r="F137" s="313"/>
      <c r="G137" s="313"/>
      <c r="H137" s="313"/>
      <c r="I137" s="313"/>
    </row>
    <row r="138" spans="5:9">
      <c r="E138" s="313"/>
      <c r="F138" s="313"/>
      <c r="G138" s="313"/>
      <c r="H138" s="313"/>
      <c r="I138" s="313"/>
    </row>
    <row r="139" spans="5:9">
      <c r="E139" s="313"/>
      <c r="F139" s="313"/>
      <c r="G139" s="313"/>
      <c r="H139" s="313"/>
      <c r="I139" s="313"/>
    </row>
    <row r="140" spans="5:9">
      <c r="E140" s="313"/>
      <c r="F140" s="313"/>
      <c r="G140" s="313"/>
      <c r="H140" s="313"/>
      <c r="I140" s="313"/>
    </row>
    <row r="141" spans="5:9">
      <c r="E141" s="313"/>
      <c r="F141" s="313"/>
      <c r="G141" s="313"/>
      <c r="H141" s="313"/>
      <c r="I141" s="313"/>
    </row>
    <row r="142" spans="5:9">
      <c r="E142" s="313"/>
      <c r="F142" s="313"/>
      <c r="G142" s="313"/>
      <c r="H142" s="313"/>
      <c r="I142" s="313"/>
    </row>
    <row r="143" spans="5:9">
      <c r="E143" s="313"/>
      <c r="F143" s="313"/>
      <c r="G143" s="313"/>
      <c r="H143" s="313"/>
      <c r="I143" s="313"/>
    </row>
    <row r="144" spans="5:9">
      <c r="E144" s="313"/>
      <c r="F144" s="313"/>
      <c r="G144" s="313"/>
      <c r="H144" s="313"/>
      <c r="I144" s="313"/>
    </row>
    <row r="145" spans="5:9">
      <c r="E145" s="313"/>
      <c r="F145" s="313"/>
      <c r="G145" s="313"/>
      <c r="H145" s="313"/>
      <c r="I145" s="313"/>
    </row>
    <row r="146" spans="5:9">
      <c r="E146" s="313"/>
      <c r="F146" s="313"/>
      <c r="G146" s="313"/>
      <c r="H146" s="313"/>
      <c r="I146" s="313"/>
    </row>
    <row r="147" spans="5:9">
      <c r="E147" s="313"/>
      <c r="F147" s="313"/>
      <c r="G147" s="313"/>
      <c r="H147" s="313"/>
      <c r="I147" s="313"/>
    </row>
    <row r="148" spans="5:9">
      <c r="E148" s="313"/>
      <c r="F148" s="313"/>
      <c r="G148" s="313"/>
      <c r="H148" s="313"/>
      <c r="I148" s="313"/>
    </row>
    <row r="149" spans="5:9">
      <c r="E149" s="313"/>
      <c r="F149" s="313"/>
      <c r="G149" s="313"/>
      <c r="H149" s="313"/>
      <c r="I149" s="313"/>
    </row>
    <row r="150" spans="5:9">
      <c r="E150" s="313"/>
      <c r="F150" s="313"/>
      <c r="G150" s="313"/>
      <c r="H150" s="313"/>
      <c r="I150" s="313"/>
    </row>
    <row r="151" spans="5:9">
      <c r="E151" s="313"/>
      <c r="F151" s="313"/>
      <c r="G151" s="313"/>
      <c r="H151" s="313"/>
      <c r="I151" s="313"/>
    </row>
    <row r="152" spans="5:9">
      <c r="E152" s="313"/>
      <c r="F152" s="313"/>
      <c r="G152" s="313"/>
      <c r="H152" s="313"/>
      <c r="I152" s="313"/>
    </row>
    <row r="153" spans="5:9">
      <c r="E153" s="313"/>
      <c r="F153" s="313"/>
      <c r="G153" s="313"/>
      <c r="H153" s="313"/>
      <c r="I153" s="313"/>
    </row>
    <row r="154" spans="5:9">
      <c r="E154" s="313"/>
      <c r="F154" s="313"/>
      <c r="G154" s="313"/>
      <c r="H154" s="313"/>
      <c r="I154" s="313"/>
    </row>
    <row r="155" spans="5:9">
      <c r="E155" s="313"/>
      <c r="F155" s="313"/>
      <c r="G155" s="313"/>
      <c r="H155" s="313"/>
      <c r="I155" s="313"/>
    </row>
    <row r="156" spans="5:9">
      <c r="E156" s="313"/>
      <c r="F156" s="313"/>
      <c r="G156" s="313"/>
      <c r="H156" s="313"/>
      <c r="I156" s="313"/>
    </row>
    <row r="157" spans="5:9">
      <c r="E157" s="313"/>
      <c r="F157" s="313"/>
      <c r="G157" s="313"/>
      <c r="H157" s="313"/>
      <c r="I157" s="313"/>
    </row>
    <row r="158" spans="5:9">
      <c r="E158" s="313"/>
      <c r="F158" s="313"/>
      <c r="G158" s="313"/>
      <c r="H158" s="313"/>
      <c r="I158" s="313"/>
    </row>
    <row r="159" spans="5:9">
      <c r="E159" s="313"/>
      <c r="F159" s="313"/>
      <c r="G159" s="313"/>
      <c r="H159" s="313"/>
      <c r="I159" s="313"/>
    </row>
    <row r="160" spans="5:9">
      <c r="E160" s="313"/>
      <c r="F160" s="313"/>
      <c r="G160" s="313"/>
      <c r="H160" s="313"/>
      <c r="I160" s="313"/>
    </row>
    <row r="161" spans="5:9">
      <c r="E161" s="313"/>
      <c r="F161" s="313"/>
      <c r="G161" s="313"/>
      <c r="H161" s="313"/>
      <c r="I161" s="313"/>
    </row>
    <row r="162" spans="5:9">
      <c r="E162" s="313"/>
      <c r="F162" s="313"/>
      <c r="G162" s="313"/>
      <c r="H162" s="313"/>
      <c r="I162" s="313"/>
    </row>
    <row r="163" spans="5:9">
      <c r="E163" s="313"/>
      <c r="F163" s="313"/>
      <c r="G163" s="313"/>
      <c r="H163" s="313"/>
      <c r="I163" s="313"/>
    </row>
    <row r="164" spans="5:9">
      <c r="E164" s="313"/>
      <c r="F164" s="313"/>
      <c r="G164" s="313"/>
      <c r="H164" s="313"/>
      <c r="I164" s="313"/>
    </row>
    <row r="165" spans="5:9">
      <c r="E165" s="313"/>
      <c r="F165" s="313"/>
      <c r="G165" s="313"/>
      <c r="H165" s="313"/>
      <c r="I165" s="313"/>
    </row>
    <row r="166" spans="5:9">
      <c r="E166" s="313"/>
      <c r="F166" s="313"/>
      <c r="G166" s="313"/>
      <c r="H166" s="313"/>
      <c r="I166" s="313"/>
    </row>
    <row r="167" spans="5:9">
      <c r="E167" s="313"/>
      <c r="F167" s="313"/>
      <c r="G167" s="313"/>
      <c r="H167" s="313"/>
      <c r="I167" s="313"/>
    </row>
    <row r="168" spans="5:9">
      <c r="E168" s="313"/>
      <c r="F168" s="313"/>
      <c r="G168" s="313"/>
      <c r="H168" s="313"/>
      <c r="I168" s="313"/>
    </row>
    <row r="169" spans="5:9">
      <c r="E169" s="313"/>
      <c r="F169" s="313"/>
      <c r="G169" s="313"/>
      <c r="H169" s="313"/>
      <c r="I169" s="313"/>
    </row>
    <row r="170" spans="5:9">
      <c r="E170" s="313"/>
      <c r="F170" s="313"/>
      <c r="G170" s="313"/>
      <c r="H170" s="313"/>
      <c r="I170" s="313"/>
    </row>
    <row r="171" spans="5:9">
      <c r="E171" s="313"/>
      <c r="F171" s="313"/>
      <c r="G171" s="313"/>
      <c r="H171" s="313"/>
      <c r="I171" s="313"/>
    </row>
    <row r="172" spans="5:9">
      <c r="E172" s="313"/>
      <c r="F172" s="313"/>
      <c r="G172" s="313"/>
      <c r="H172" s="313"/>
      <c r="I172" s="313"/>
    </row>
    <row r="173" spans="5:9">
      <c r="E173" s="313"/>
      <c r="F173" s="313"/>
      <c r="G173" s="313"/>
      <c r="H173" s="313"/>
      <c r="I173" s="313"/>
    </row>
    <row r="174" spans="5:9">
      <c r="E174" s="313"/>
      <c r="F174" s="313"/>
      <c r="G174" s="313"/>
      <c r="H174" s="313"/>
      <c r="I174" s="313"/>
    </row>
    <row r="175" spans="5:9">
      <c r="E175" s="313"/>
      <c r="F175" s="313"/>
      <c r="G175" s="313"/>
      <c r="H175" s="313"/>
      <c r="I175" s="313"/>
    </row>
    <row r="176" spans="5:9">
      <c r="E176" s="313"/>
      <c r="F176" s="313"/>
      <c r="G176" s="313"/>
      <c r="H176" s="313"/>
      <c r="I176" s="313"/>
    </row>
    <row r="177" spans="5:9">
      <c r="E177" s="313"/>
      <c r="F177" s="313"/>
      <c r="G177" s="313"/>
      <c r="H177" s="313"/>
      <c r="I177" s="313"/>
    </row>
    <row r="178" spans="5:9">
      <c r="E178" s="313"/>
      <c r="F178" s="313"/>
      <c r="G178" s="313"/>
      <c r="H178" s="313"/>
      <c r="I178" s="313"/>
    </row>
    <row r="179" spans="5:9">
      <c r="E179" s="313"/>
      <c r="F179" s="313"/>
      <c r="G179" s="313"/>
      <c r="H179" s="313"/>
      <c r="I179" s="313"/>
    </row>
    <row r="180" spans="5:9">
      <c r="E180" s="313"/>
      <c r="F180" s="313"/>
      <c r="G180" s="313"/>
      <c r="H180" s="313"/>
      <c r="I180" s="313"/>
    </row>
    <row r="181" spans="5:9">
      <c r="E181" s="313"/>
      <c r="F181" s="313"/>
      <c r="G181" s="313"/>
      <c r="H181" s="313"/>
      <c r="I181" s="313"/>
    </row>
    <row r="182" spans="5:9">
      <c r="E182" s="313"/>
      <c r="F182" s="313"/>
      <c r="G182" s="313"/>
      <c r="H182" s="313"/>
      <c r="I182" s="313"/>
    </row>
    <row r="183" spans="5:9">
      <c r="E183" s="313"/>
      <c r="F183" s="313"/>
      <c r="G183" s="313"/>
      <c r="H183" s="313"/>
      <c r="I183" s="313"/>
    </row>
    <row r="184" spans="5:9">
      <c r="E184" s="313"/>
      <c r="F184" s="313"/>
      <c r="G184" s="313"/>
      <c r="H184" s="313"/>
      <c r="I184" s="313"/>
    </row>
    <row r="185" spans="5:9">
      <c r="E185" s="313"/>
      <c r="F185" s="313"/>
      <c r="G185" s="313"/>
      <c r="H185" s="313"/>
      <c r="I185" s="313"/>
    </row>
    <row r="186" spans="5:9">
      <c r="E186" s="313"/>
      <c r="F186" s="313"/>
      <c r="G186" s="313"/>
      <c r="H186" s="313"/>
      <c r="I186" s="313"/>
    </row>
    <row r="187" spans="5:9">
      <c r="E187" s="313"/>
      <c r="F187" s="313"/>
      <c r="G187" s="313"/>
      <c r="H187" s="313"/>
      <c r="I187" s="313"/>
    </row>
  </sheetData>
  <mergeCells count="40">
    <mergeCell ref="A73:D73"/>
    <mergeCell ref="A74:D74"/>
    <mergeCell ref="G3:G4"/>
    <mergeCell ref="H3:H4"/>
    <mergeCell ref="I3:I4"/>
    <mergeCell ref="A67:I67"/>
    <mergeCell ref="A68:D68"/>
    <mergeCell ref="A69:D69"/>
    <mergeCell ref="A70:D70"/>
    <mergeCell ref="A71:D71"/>
    <mergeCell ref="A72:D72"/>
    <mergeCell ref="A62:B64"/>
    <mergeCell ref="C62:D62"/>
    <mergeCell ref="C63:D63"/>
    <mergeCell ref="C64:D64"/>
    <mergeCell ref="A65:D65"/>
    <mergeCell ref="A66:I66"/>
    <mergeCell ref="C40:D40"/>
    <mergeCell ref="C41:D41"/>
    <mergeCell ref="B42:D42"/>
    <mergeCell ref="B43:D43"/>
    <mergeCell ref="A44:B61"/>
    <mergeCell ref="C44:C55"/>
    <mergeCell ref="C56:C59"/>
    <mergeCell ref="C60:D60"/>
    <mergeCell ref="C61:D61"/>
    <mergeCell ref="A5:A43"/>
    <mergeCell ref="B5:B28"/>
    <mergeCell ref="C5:C11"/>
    <mergeCell ref="C12:C17"/>
    <mergeCell ref="C18:C27"/>
    <mergeCell ref="C28:D28"/>
    <mergeCell ref="B29:B41"/>
    <mergeCell ref="C29:C37"/>
    <mergeCell ref="C38:D38"/>
    <mergeCell ref="C39:D39"/>
    <mergeCell ref="A2:I2"/>
    <mergeCell ref="A3:D4"/>
    <mergeCell ref="E3:E4"/>
    <mergeCell ref="F3:F4"/>
  </mergeCells>
  <phoneticPr fontId="11"/>
  <pageMargins left="0.7" right="0.7" top="0.75" bottom="0.75" header="0.3" footer="0.3"/>
  <pageSetup paperSize="9" scale="63"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44C8C-12BB-44E6-9F42-DF0B61C213DB}">
  <sheetPr>
    <tabColor rgb="FF00B0F0"/>
    <pageSetUpPr fitToPage="1"/>
  </sheetPr>
  <dimension ref="A2:H23"/>
  <sheetViews>
    <sheetView view="pageBreakPreview" zoomScaleNormal="100" zoomScaleSheetLayoutView="100" workbookViewId="0">
      <selection activeCell="W17" sqref="W17:AB17"/>
    </sheetView>
  </sheetViews>
  <sheetFormatPr defaultColWidth="9.125" defaultRowHeight="14.25"/>
  <cols>
    <col min="1" max="1" width="32.375" style="315" customWidth="1"/>
    <col min="2" max="7" width="16.25" style="315" customWidth="1"/>
    <col min="8" max="8" width="16.25" style="316" customWidth="1"/>
    <col min="9" max="16384" width="9.125" style="315"/>
  </cols>
  <sheetData>
    <row r="2" spans="1:8" ht="33" customHeight="1" thickBot="1">
      <c r="A2" s="314"/>
      <c r="C2" s="322" t="s">
        <v>781</v>
      </c>
    </row>
    <row r="3" spans="1:8" s="99" customFormat="1" ht="23.25" customHeight="1" thickBot="1">
      <c r="A3" s="204"/>
      <c r="B3" s="102" t="s">
        <v>321</v>
      </c>
      <c r="C3" s="103" t="s">
        <v>592</v>
      </c>
      <c r="D3" s="103" t="s">
        <v>322</v>
      </c>
      <c r="E3" s="104" t="s">
        <v>323</v>
      </c>
      <c r="F3" s="105" t="s">
        <v>591</v>
      </c>
    </row>
    <row r="4" spans="1:8" s="99" customFormat="1" ht="28.5" customHeight="1">
      <c r="A4" s="205" t="s">
        <v>528</v>
      </c>
      <c r="B4" s="206"/>
      <c r="C4" s="207"/>
      <c r="D4" s="207"/>
      <c r="E4" s="208"/>
      <c r="F4" s="209"/>
    </row>
    <row r="5" spans="1:8" s="99" customFormat="1" ht="30" customHeight="1" thickBot="1">
      <c r="A5" s="210" t="s">
        <v>463</v>
      </c>
      <c r="B5" s="323">
        <v>2.25</v>
      </c>
      <c r="C5" s="324">
        <v>2.25</v>
      </c>
      <c r="D5" s="324">
        <v>2.25</v>
      </c>
      <c r="E5" s="324">
        <v>2.25</v>
      </c>
      <c r="F5" s="325">
        <v>2.25</v>
      </c>
    </row>
    <row r="6" spans="1:8" ht="33" customHeight="1">
      <c r="A6" s="314"/>
      <c r="C6" s="322"/>
    </row>
    <row r="7" spans="1:8">
      <c r="A7" s="317" t="s">
        <v>743</v>
      </c>
      <c r="B7" s="317" t="s">
        <v>775</v>
      </c>
      <c r="C7" s="317" t="s">
        <v>782</v>
      </c>
      <c r="D7" s="317" t="s">
        <v>783</v>
      </c>
      <c r="E7" s="317" t="s">
        <v>784</v>
      </c>
      <c r="F7" s="317" t="s">
        <v>785</v>
      </c>
      <c r="G7" s="317" t="s">
        <v>744</v>
      </c>
      <c r="H7" s="317" t="s">
        <v>745</v>
      </c>
    </row>
    <row r="8" spans="1:8" ht="20.25" customHeight="1">
      <c r="A8" s="318" t="s">
        <v>746</v>
      </c>
      <c r="B8" s="326">
        <f>【共】個人_貸借!E28/【共】個人_貸借!E55</f>
        <v>5.7142857142857144</v>
      </c>
      <c r="C8" s="326">
        <f>【共】個人_貸借!F28/【共】個人_貸借!F55</f>
        <v>8.5150571131879538</v>
      </c>
      <c r="D8" s="326">
        <f>【共】個人_貸借!G28/【共】個人_貸借!G55</f>
        <v>8.5150571131879538</v>
      </c>
      <c r="E8" s="326">
        <f>【共】個人_貸借!H28/【共】個人_貸借!H55</f>
        <v>8.5150571131879538</v>
      </c>
      <c r="F8" s="326">
        <f>【共】個人_貸借!I28/【共】個人_貸借!I55</f>
        <v>8.5150571131879538</v>
      </c>
      <c r="G8" s="318" t="s">
        <v>747</v>
      </c>
      <c r="H8" s="317" t="s">
        <v>748</v>
      </c>
    </row>
    <row r="9" spans="1:8" ht="20.25" customHeight="1">
      <c r="A9" s="318" t="s">
        <v>749</v>
      </c>
      <c r="B9" s="326">
        <f>【共】個人_貸借!E11/【共】個人_貸借!E55</f>
        <v>4.9785714285714286</v>
      </c>
      <c r="C9" s="326">
        <f>【共】個人_貸借!F11/【共】個人_貸借!F55</f>
        <v>6.7497403946002077</v>
      </c>
      <c r="D9" s="326">
        <f>【共】個人_貸借!G11/【共】個人_貸借!G55</f>
        <v>6.7497403946002077</v>
      </c>
      <c r="E9" s="326">
        <f>【共】個人_貸借!H11/【共】個人_貸借!H55</f>
        <v>6.7497403946002077</v>
      </c>
      <c r="F9" s="326">
        <f>【共】個人_貸借!I11/【共】個人_貸借!I55</f>
        <v>6.7497403946002077</v>
      </c>
      <c r="G9" s="318" t="s">
        <v>750</v>
      </c>
      <c r="H9" s="317" t="s">
        <v>748</v>
      </c>
    </row>
    <row r="10" spans="1:8" ht="20.25" customHeight="1">
      <c r="A10" s="318" t="s">
        <v>751</v>
      </c>
      <c r="B10" s="326">
        <f>【共】個人_貸借!E72/【共】個人_貸借!E74</f>
        <v>0.16050686378035903</v>
      </c>
      <c r="C10" s="326">
        <f>【共】個人_貸借!F72/【共】個人_貸借!F74</f>
        <v>0.18258760107816713</v>
      </c>
      <c r="D10" s="326">
        <f>【共】個人_貸借!G72/【共】個人_貸借!G74</f>
        <v>0.18258761092116502</v>
      </c>
      <c r="E10" s="326">
        <f>【共】個人_貸借!H72/【共】個人_貸借!H74</f>
        <v>0.18258762076416396</v>
      </c>
      <c r="F10" s="326">
        <f>【共】個人_貸借!I72/【共】個人_貸借!I74</f>
        <v>0.18258763060716399</v>
      </c>
      <c r="G10" s="318" t="s">
        <v>752</v>
      </c>
      <c r="H10" s="317" t="s">
        <v>753</v>
      </c>
    </row>
    <row r="11" spans="1:8" ht="20.25" customHeight="1">
      <c r="A11" s="318" t="s">
        <v>754</v>
      </c>
      <c r="B11" s="326">
        <f>【共】個人_貸借!E41/【共】個人_貸借!E72</f>
        <v>3.5986842105263159</v>
      </c>
      <c r="C11" s="326">
        <f>【共】個人_貸借!F41/【共】個人_貸借!F72</f>
        <v>3.0558015943312666</v>
      </c>
      <c r="D11" s="326">
        <f>【共】個人_貸借!G41/【共】個人_貸借!G72</f>
        <v>3.0558015943312666</v>
      </c>
      <c r="E11" s="326">
        <f>【共】個人_貸借!H41/【共】個人_貸借!H72</f>
        <v>3.0558015943312666</v>
      </c>
      <c r="F11" s="326">
        <f>【共】個人_貸借!I41/【共】個人_貸借!I72</f>
        <v>3.0558015943312666</v>
      </c>
      <c r="G11" s="318" t="s">
        <v>755</v>
      </c>
      <c r="H11" s="317" t="s">
        <v>753</v>
      </c>
    </row>
    <row r="12" spans="1:8" ht="20.25" customHeight="1">
      <c r="A12" s="318" t="s">
        <v>756</v>
      </c>
      <c r="B12" s="326">
        <f>【共】個人_貸借!E41/(【共】個人_貸借!E72+【共】個人_貸借!E59)</f>
        <v>0.62371721778791334</v>
      </c>
      <c r="C12" s="326">
        <f>【共】個人_貸借!F41/(【共】個人_貸借!F72+【共】個人_貸借!F59)</f>
        <v>0.58850287143913116</v>
      </c>
      <c r="D12" s="326">
        <f>【共】個人_貸借!G41/(【共】個人_貸借!G72+【共】個人_貸借!G59)</f>
        <v>0.58850287143913116</v>
      </c>
      <c r="E12" s="326">
        <f>【共】個人_貸借!H41/(【共】個人_貸借!H72+【共】個人_貸借!H59)</f>
        <v>0.58850287143913116</v>
      </c>
      <c r="F12" s="326">
        <f>【共】個人_貸借!I41/(【共】個人_貸借!I72+【共】個人_貸借!I59)</f>
        <v>0.58850287143913116</v>
      </c>
      <c r="G12" s="318" t="s">
        <v>757</v>
      </c>
      <c r="H12" s="317" t="s">
        <v>748</v>
      </c>
    </row>
    <row r="13" spans="1:8" ht="20.25" customHeight="1">
      <c r="A13" s="318" t="s">
        <v>758</v>
      </c>
      <c r="B13" s="326">
        <f>【共】個人_損益!E40/【共】個人_損益!E11</f>
        <v>0.33205479452054792</v>
      </c>
      <c r="C13" s="326">
        <f>【共】個人_損益!F40/【共】個人_損益!F11</f>
        <v>0.36218138707765263</v>
      </c>
      <c r="D13" s="326">
        <f>【共】個人_損益!G40/【共】個人_損益!G11</f>
        <v>0.36218138707765263</v>
      </c>
      <c r="E13" s="326">
        <f>【共】個人_損益!H40/【共】個人_損益!H11</f>
        <v>0.36218138707765263</v>
      </c>
      <c r="F13" s="326">
        <f>【共】個人_損益!I40/【共】個人_損益!I11</f>
        <v>0.36218138707765263</v>
      </c>
      <c r="G13" s="318" t="s">
        <v>759</v>
      </c>
      <c r="H13" s="317" t="s">
        <v>760</v>
      </c>
    </row>
    <row r="14" spans="1:8" ht="20.25" customHeight="1">
      <c r="A14" s="318" t="s">
        <v>761</v>
      </c>
      <c r="B14" s="327">
        <f>【共】個人_損益!E11/【共】個人_貸借!E74</f>
        <v>0.96356916578669483</v>
      </c>
      <c r="C14" s="327">
        <f>【共】個人_損益!F11/【共】個人_貸借!F74</f>
        <v>0.90943396226415096</v>
      </c>
      <c r="D14" s="327">
        <f>【共】個人_損益!G11/【共】個人_貸借!G74</f>
        <v>0.90943401129024315</v>
      </c>
      <c r="E14" s="327">
        <f>【共】個人_損益!H11/【共】個人_貸借!H74</f>
        <v>0.90943406031634078</v>
      </c>
      <c r="F14" s="327">
        <f>【共】個人_損益!I11/【共】個人_貸借!I74</f>
        <v>0.90943410934244351</v>
      </c>
      <c r="G14" s="318" t="s">
        <v>762</v>
      </c>
      <c r="H14" s="317" t="s">
        <v>760</v>
      </c>
    </row>
    <row r="15" spans="1:8" ht="20.25" customHeight="1">
      <c r="A15" s="318" t="s">
        <v>763</v>
      </c>
      <c r="B15" s="328">
        <f>【共】個人_損益!E24</f>
        <v>2100000</v>
      </c>
      <c r="C15" s="328">
        <f>【共】個人_損益!F24</f>
        <v>2000000</v>
      </c>
      <c r="D15" s="328">
        <f>【共】個人_損益!G24</f>
        <v>2000000</v>
      </c>
      <c r="E15" s="328">
        <f>【共】個人_損益!H24</f>
        <v>2000000</v>
      </c>
      <c r="F15" s="328">
        <f>【共】個人_損益!I24</f>
        <v>2000000</v>
      </c>
      <c r="G15" s="318"/>
      <c r="H15" s="317"/>
    </row>
    <row r="16" spans="1:8" ht="20.25" customHeight="1">
      <c r="A16" s="318" t="s">
        <v>764</v>
      </c>
      <c r="B16" s="328">
        <f>【共】個人_損益!E26</f>
        <v>500000</v>
      </c>
      <c r="C16" s="328">
        <f>【共】個人_損益!F26</f>
        <v>550000</v>
      </c>
      <c r="D16" s="328">
        <f>【共】個人_損益!G26</f>
        <v>550000</v>
      </c>
      <c r="E16" s="328">
        <f>【共】個人_損益!H26</f>
        <v>550000</v>
      </c>
      <c r="F16" s="328">
        <f>【共】個人_損益!I26</f>
        <v>550000</v>
      </c>
      <c r="G16" s="318"/>
      <c r="H16" s="317"/>
    </row>
    <row r="17" spans="1:8" ht="20.25" customHeight="1">
      <c r="A17" s="318" t="s">
        <v>765</v>
      </c>
      <c r="B17" s="328">
        <f>【共】個人_損益!E40</f>
        <v>6060000</v>
      </c>
      <c r="C17" s="328">
        <f>【共】個人_損益!F40</f>
        <v>6110000</v>
      </c>
      <c r="D17" s="328">
        <f>【共】個人_損益!G40</f>
        <v>6110000</v>
      </c>
      <c r="E17" s="328">
        <f>【共】個人_損益!H40</f>
        <v>6110000</v>
      </c>
      <c r="F17" s="328">
        <f>【共】個人_損益!I40</f>
        <v>6110000</v>
      </c>
      <c r="G17" s="318"/>
      <c r="H17" s="317"/>
    </row>
    <row r="18" spans="1:8" ht="20.25" customHeight="1">
      <c r="A18" s="318" t="s">
        <v>766</v>
      </c>
      <c r="B18" s="328">
        <f>SUM(B15:B17)</f>
        <v>8660000</v>
      </c>
      <c r="C18" s="328">
        <f t="shared" ref="C18:F18" si="0">SUM(C15:C17)</f>
        <v>8660000</v>
      </c>
      <c r="D18" s="328">
        <f t="shared" si="0"/>
        <v>8660000</v>
      </c>
      <c r="E18" s="328">
        <f t="shared" si="0"/>
        <v>8660000</v>
      </c>
      <c r="F18" s="328">
        <f t="shared" si="0"/>
        <v>8660000</v>
      </c>
      <c r="G18" s="318"/>
      <c r="H18" s="317"/>
    </row>
    <row r="19" spans="1:8" ht="20.25" customHeight="1">
      <c r="A19" s="318" t="s">
        <v>767</v>
      </c>
      <c r="B19" s="327">
        <f>B5</f>
        <v>2.25</v>
      </c>
      <c r="C19" s="327">
        <f t="shared" ref="C19:F19" si="1">C5</f>
        <v>2.25</v>
      </c>
      <c r="D19" s="327">
        <f t="shared" si="1"/>
        <v>2.25</v>
      </c>
      <c r="E19" s="327">
        <f t="shared" si="1"/>
        <v>2.25</v>
      </c>
      <c r="F19" s="327">
        <f t="shared" si="1"/>
        <v>2.25</v>
      </c>
      <c r="G19" s="318"/>
      <c r="H19" s="317"/>
    </row>
    <row r="20" spans="1:8" ht="20.25" customHeight="1">
      <c r="A20" s="318" t="s">
        <v>768</v>
      </c>
      <c r="B20" s="328">
        <f>B18/B19</f>
        <v>3848888.888888889</v>
      </c>
      <c r="C20" s="328">
        <f t="shared" ref="C20:F20" si="2">C18/C19</f>
        <v>3848888.888888889</v>
      </c>
      <c r="D20" s="328">
        <f t="shared" si="2"/>
        <v>3848888.888888889</v>
      </c>
      <c r="E20" s="328">
        <f t="shared" si="2"/>
        <v>3848888.888888889</v>
      </c>
      <c r="F20" s="328">
        <f t="shared" si="2"/>
        <v>3848888.888888889</v>
      </c>
      <c r="G20" s="318" t="s">
        <v>769</v>
      </c>
      <c r="H20" s="317" t="s">
        <v>753</v>
      </c>
    </row>
    <row r="21" spans="1:8" ht="20.25" customHeight="1">
      <c r="A21" s="318" t="s">
        <v>770</v>
      </c>
      <c r="B21" s="329">
        <f>【共】個人_損益!E24/【共】個人_損益!E11</f>
        <v>0.11506849315068493</v>
      </c>
      <c r="C21" s="329">
        <f>【共】個人_損益!F24/【共】個人_損益!F11</f>
        <v>0.11855364552459988</v>
      </c>
      <c r="D21" s="329">
        <f>【共】個人_損益!G24/【共】個人_損益!G11</f>
        <v>0.11855364552459988</v>
      </c>
      <c r="E21" s="329">
        <f>【共】個人_損益!H24/【共】個人_損益!H11</f>
        <v>0.11855364552459988</v>
      </c>
      <c r="F21" s="329">
        <f>【共】個人_損益!I24/【共】個人_損益!I11</f>
        <v>0.11855364552459988</v>
      </c>
      <c r="G21" s="318" t="s">
        <v>771</v>
      </c>
      <c r="H21" s="317" t="s">
        <v>748</v>
      </c>
    </row>
    <row r="22" spans="1:8" ht="20.25" customHeight="1">
      <c r="A22" s="318" t="s">
        <v>772</v>
      </c>
      <c r="B22" s="329">
        <f>(【共】個人_損益!E13+【共】個人_損益!E15+【共】個人_損益!E18+【共】個人_損益!E19)/【共】個人_損益!E11</f>
        <v>0.17808219178082191</v>
      </c>
      <c r="C22" s="329">
        <f>(【共】個人_損益!F13+【共】個人_損益!F15+【共】個人_損益!F18+【共】個人_損益!F19)/【共】個人_損益!F11</f>
        <v>0.20035566093657381</v>
      </c>
      <c r="D22" s="329">
        <f>(【共】個人_損益!G13+【共】個人_損益!G15+【共】個人_損益!G18+【共】個人_損益!G19)/【共】個人_損益!G11</f>
        <v>0.20035566093657381</v>
      </c>
      <c r="E22" s="329">
        <f>(【共】個人_損益!H13+【共】個人_損益!H15+【共】個人_損益!H18+【共】個人_損益!H19)/【共】個人_損益!H11</f>
        <v>0.20035566093657381</v>
      </c>
      <c r="F22" s="329">
        <f>(【共】個人_損益!I13+【共】個人_損益!I15+【共】個人_損益!I18+【共】個人_損益!I19)/【共】個人_損益!I11</f>
        <v>0.20035566093657381</v>
      </c>
      <c r="G22" s="318" t="s">
        <v>773</v>
      </c>
      <c r="H22" s="317" t="s">
        <v>748</v>
      </c>
    </row>
    <row r="23" spans="1:8" ht="46.5" customHeight="1">
      <c r="A23" s="727" t="s">
        <v>774</v>
      </c>
      <c r="B23" s="728"/>
      <c r="C23" s="728"/>
      <c r="D23" s="728"/>
      <c r="E23" s="728"/>
      <c r="F23" s="728"/>
      <c r="G23" s="728"/>
      <c r="H23" s="728"/>
    </row>
  </sheetData>
  <mergeCells count="1">
    <mergeCell ref="A23:H23"/>
  </mergeCells>
  <phoneticPr fontId="11"/>
  <pageMargins left="0.7" right="0.7" top="0.75" bottom="0.75" header="0.3" footer="0.3"/>
  <pageSetup paperSize="9" scale="61"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CC"/>
    <pageSetUpPr fitToPage="1"/>
  </sheetPr>
  <dimension ref="A1:K48"/>
  <sheetViews>
    <sheetView view="pageBreakPreview" zoomScale="80" zoomScaleNormal="100" zoomScaleSheetLayoutView="80" workbookViewId="0">
      <selection activeCell="A2" sqref="A2:G2"/>
    </sheetView>
  </sheetViews>
  <sheetFormatPr defaultColWidth="9" defaultRowHeight="14.25"/>
  <cols>
    <col min="1" max="1" width="9" style="99"/>
    <col min="2" max="2" width="26.375" style="99" bestFit="1" customWidth="1"/>
    <col min="3" max="7" width="15.625" style="99" customWidth="1"/>
    <col min="8" max="16384" width="9" style="99"/>
  </cols>
  <sheetData>
    <row r="1" spans="1:11" ht="17.25">
      <c r="A1" s="97" t="s">
        <v>318</v>
      </c>
      <c r="B1" s="98"/>
    </row>
    <row r="2" spans="1:11" ht="30" customHeight="1">
      <c r="A2" s="733" t="s">
        <v>836</v>
      </c>
      <c r="B2" s="733"/>
      <c r="C2" s="733"/>
      <c r="D2" s="733"/>
      <c r="E2" s="733"/>
      <c r="F2" s="733"/>
      <c r="G2" s="733"/>
    </row>
    <row r="3" spans="1:11" ht="15.75" customHeight="1" thickBot="1">
      <c r="B3" s="100"/>
      <c r="G3" s="101" t="s">
        <v>319</v>
      </c>
    </row>
    <row r="4" spans="1:11" ht="20.25" customHeight="1" thickBot="1">
      <c r="A4" s="734" t="s">
        <v>320</v>
      </c>
      <c r="B4" s="735"/>
      <c r="C4" s="102" t="s">
        <v>321</v>
      </c>
      <c r="D4" s="103" t="s">
        <v>592</v>
      </c>
      <c r="E4" s="103" t="s">
        <v>322</v>
      </c>
      <c r="F4" s="104" t="s">
        <v>323</v>
      </c>
      <c r="G4" s="105" t="s">
        <v>591</v>
      </c>
      <c r="I4" s="99" t="s">
        <v>813</v>
      </c>
    </row>
    <row r="5" spans="1:11" ht="21" customHeight="1">
      <c r="A5" s="736" t="s">
        <v>324</v>
      </c>
      <c r="B5" s="106" t="s">
        <v>325</v>
      </c>
      <c r="C5" s="107"/>
      <c r="D5" s="108"/>
      <c r="E5" s="108"/>
      <c r="F5" s="109"/>
      <c r="G5" s="110"/>
      <c r="J5" s="271"/>
    </row>
    <row r="6" spans="1:11" ht="21" customHeight="1">
      <c r="A6" s="736"/>
      <c r="B6" s="106" t="s">
        <v>326</v>
      </c>
      <c r="C6" s="134"/>
      <c r="D6" s="135"/>
      <c r="E6" s="135"/>
      <c r="F6" s="136"/>
      <c r="G6" s="137"/>
      <c r="J6" s="271"/>
    </row>
    <row r="7" spans="1:11" ht="21" customHeight="1">
      <c r="A7" s="736"/>
      <c r="B7" s="106" t="s">
        <v>590</v>
      </c>
      <c r="C7" s="134"/>
      <c r="D7" s="135"/>
      <c r="E7" s="135"/>
      <c r="F7" s="136"/>
      <c r="G7" s="137"/>
      <c r="J7" s="271"/>
    </row>
    <row r="8" spans="1:11" ht="39.75" customHeight="1">
      <c r="A8" s="737"/>
      <c r="B8" s="111" t="s">
        <v>808</v>
      </c>
      <c r="C8" s="112"/>
      <c r="D8" s="113"/>
      <c r="E8" s="113"/>
      <c r="F8" s="114"/>
      <c r="G8" s="115"/>
      <c r="I8" s="729" t="s">
        <v>809</v>
      </c>
      <c r="J8" s="729"/>
      <c r="K8" s="729"/>
    </row>
    <row r="9" spans="1:11" ht="21" customHeight="1">
      <c r="A9" s="737"/>
      <c r="B9" s="111" t="s">
        <v>532</v>
      </c>
      <c r="C9" s="112"/>
      <c r="D9" s="113"/>
      <c r="E9" s="113"/>
      <c r="F9" s="114"/>
      <c r="G9" s="115"/>
    </row>
    <row r="10" spans="1:11" ht="21" customHeight="1">
      <c r="A10" s="737"/>
      <c r="B10" s="111"/>
      <c r="C10" s="112"/>
      <c r="D10" s="113"/>
      <c r="E10" s="113"/>
      <c r="F10" s="114"/>
      <c r="G10" s="115"/>
      <c r="J10" s="271"/>
    </row>
    <row r="11" spans="1:11" ht="21" customHeight="1">
      <c r="A11" s="737"/>
      <c r="B11" s="286"/>
      <c r="C11" s="116"/>
      <c r="D11" s="117"/>
      <c r="E11" s="117"/>
      <c r="F11" s="118"/>
      <c r="G11" s="119"/>
    </row>
    <row r="12" spans="1:11" ht="21" customHeight="1">
      <c r="A12" s="738"/>
      <c r="B12" s="120" t="s">
        <v>327</v>
      </c>
      <c r="C12" s="121">
        <f>SUM(C5:C11)</f>
        <v>0</v>
      </c>
      <c r="D12" s="122">
        <f>SUM(D5:D11)</f>
        <v>0</v>
      </c>
      <c r="E12" s="122">
        <f>SUM(E5:E11)</f>
        <v>0</v>
      </c>
      <c r="F12" s="123">
        <f>SUM(F5:F11)</f>
        <v>0</v>
      </c>
      <c r="G12" s="124">
        <f>SUM(G5:G11)</f>
        <v>0</v>
      </c>
    </row>
    <row r="13" spans="1:11" ht="21" customHeight="1">
      <c r="A13" s="739" t="s">
        <v>328</v>
      </c>
      <c r="B13" s="125" t="s">
        <v>329</v>
      </c>
      <c r="C13" s="126"/>
      <c r="D13" s="127"/>
      <c r="E13" s="127"/>
      <c r="F13" s="340"/>
      <c r="G13" s="341"/>
      <c r="J13" s="271"/>
    </row>
    <row r="14" spans="1:11" ht="21" customHeight="1">
      <c r="A14" s="739"/>
      <c r="B14" s="130" t="s">
        <v>330</v>
      </c>
      <c r="C14" s="112"/>
      <c r="D14" s="113"/>
      <c r="E14" s="113"/>
      <c r="F14" s="156"/>
      <c r="G14" s="157"/>
    </row>
    <row r="15" spans="1:11" ht="21" customHeight="1">
      <c r="A15" s="739"/>
      <c r="B15" s="131" t="s">
        <v>331</v>
      </c>
      <c r="C15" s="116">
        <f>【共】法人_生原!C37</f>
        <v>0</v>
      </c>
      <c r="D15" s="117">
        <f>【共】法人_生原!D37</f>
        <v>0</v>
      </c>
      <c r="E15" s="117">
        <f>【共】法人_生原!E37</f>
        <v>0</v>
      </c>
      <c r="F15" s="342">
        <f>【共】法人_生原!F37</f>
        <v>0</v>
      </c>
      <c r="G15" s="343">
        <f>【共】法人_生原!G37</f>
        <v>0</v>
      </c>
      <c r="I15" s="271"/>
      <c r="J15" s="271"/>
      <c r="K15" s="271"/>
    </row>
    <row r="16" spans="1:11" ht="21" customHeight="1">
      <c r="A16" s="739"/>
      <c r="B16" s="132" t="s">
        <v>787</v>
      </c>
      <c r="C16" s="121">
        <f>C13+C14+C15</f>
        <v>0</v>
      </c>
      <c r="D16" s="122">
        <f t="shared" ref="D16:G16" si="0">D13+D14+D15</f>
        <v>0</v>
      </c>
      <c r="E16" s="122">
        <f t="shared" si="0"/>
        <v>0</v>
      </c>
      <c r="F16" s="122">
        <f>F13+F14+F15</f>
        <v>0</v>
      </c>
      <c r="G16" s="159">
        <f t="shared" si="0"/>
        <v>0</v>
      </c>
      <c r="J16" s="271"/>
    </row>
    <row r="17" spans="1:11" ht="21" customHeight="1">
      <c r="A17" s="739"/>
      <c r="B17" s="133" t="s">
        <v>332</v>
      </c>
      <c r="C17" s="134"/>
      <c r="D17" s="135"/>
      <c r="E17" s="135"/>
      <c r="F17" s="344"/>
      <c r="G17" s="345"/>
      <c r="J17" s="271"/>
    </row>
    <row r="18" spans="1:11" ht="21" customHeight="1">
      <c r="A18" s="739"/>
      <c r="B18" s="120" t="s">
        <v>788</v>
      </c>
      <c r="C18" s="121">
        <f>C16-C17</f>
        <v>0</v>
      </c>
      <c r="D18" s="122">
        <f t="shared" ref="D18:F18" si="1">D16-D17</f>
        <v>0</v>
      </c>
      <c r="E18" s="122">
        <f t="shared" si="1"/>
        <v>0</v>
      </c>
      <c r="F18" s="122">
        <f t="shared" si="1"/>
        <v>0</v>
      </c>
      <c r="G18" s="159">
        <f>G16-G17</f>
        <v>0</v>
      </c>
      <c r="J18" s="271"/>
    </row>
    <row r="19" spans="1:11" ht="21" customHeight="1">
      <c r="A19" s="731" t="s">
        <v>333</v>
      </c>
      <c r="B19" s="732"/>
      <c r="C19" s="121">
        <f>C12-C18</f>
        <v>0</v>
      </c>
      <c r="D19" s="122">
        <f>D12-D18</f>
        <v>0</v>
      </c>
      <c r="E19" s="122">
        <f>E12-E18</f>
        <v>0</v>
      </c>
      <c r="F19" s="123">
        <f>F12-F18</f>
        <v>0</v>
      </c>
      <c r="G19" s="124">
        <f>G12-G18</f>
        <v>0</v>
      </c>
    </row>
    <row r="20" spans="1:11" ht="21" customHeight="1">
      <c r="A20" s="731" t="s">
        <v>334</v>
      </c>
      <c r="B20" s="732"/>
      <c r="C20" s="138">
        <f>【共】法人_販管!B26</f>
        <v>0</v>
      </c>
      <c r="D20" s="139">
        <f>【共】法人_販管!C26</f>
        <v>0</v>
      </c>
      <c r="E20" s="139">
        <f>【共】法人_販管!D26</f>
        <v>0</v>
      </c>
      <c r="F20" s="140">
        <f>【共】法人_販管!E26</f>
        <v>0</v>
      </c>
      <c r="G20" s="269">
        <f>【共】法人_販管!F26</f>
        <v>0</v>
      </c>
    </row>
    <row r="21" spans="1:11" ht="21" customHeight="1">
      <c r="A21" s="731" t="s">
        <v>335</v>
      </c>
      <c r="B21" s="732"/>
      <c r="C21" s="121">
        <f>C19-C20</f>
        <v>0</v>
      </c>
      <c r="D21" s="122">
        <f>D19-D20</f>
        <v>0</v>
      </c>
      <c r="E21" s="122">
        <f>E19-E20</f>
        <v>0</v>
      </c>
      <c r="F21" s="123">
        <f>F19-F20</f>
        <v>0</v>
      </c>
      <c r="G21" s="124">
        <f>G19-G20</f>
        <v>0</v>
      </c>
    </row>
    <row r="22" spans="1:11" ht="21" customHeight="1">
      <c r="A22" s="738" t="s">
        <v>336</v>
      </c>
      <c r="B22" s="141" t="s">
        <v>337</v>
      </c>
      <c r="C22" s="126"/>
      <c r="D22" s="127"/>
      <c r="E22" s="127"/>
      <c r="F22" s="128"/>
      <c r="G22" s="129"/>
    </row>
    <row r="23" spans="1:11" ht="21" customHeight="1">
      <c r="A23" s="738"/>
      <c r="B23" s="142" t="s">
        <v>338</v>
      </c>
      <c r="C23" s="112"/>
      <c r="D23" s="113"/>
      <c r="E23" s="113"/>
      <c r="F23" s="114"/>
      <c r="G23" s="115"/>
    </row>
    <row r="24" spans="1:11" ht="21" customHeight="1">
      <c r="A24" s="738"/>
      <c r="B24" s="142" t="s">
        <v>339</v>
      </c>
      <c r="C24" s="112"/>
      <c r="D24" s="113"/>
      <c r="E24" s="113"/>
      <c r="F24" s="114"/>
      <c r="G24" s="115"/>
    </row>
    <row r="25" spans="1:11" ht="42.75" customHeight="1">
      <c r="A25" s="738"/>
      <c r="B25" s="130" t="s">
        <v>340</v>
      </c>
      <c r="C25" s="112"/>
      <c r="D25" s="113"/>
      <c r="E25" s="113"/>
      <c r="F25" s="114"/>
      <c r="G25" s="115"/>
      <c r="I25" s="729" t="s">
        <v>810</v>
      </c>
      <c r="J25" s="729"/>
      <c r="K25" s="729"/>
    </row>
    <row r="26" spans="1:11" ht="36.75" customHeight="1">
      <c r="A26" s="738"/>
      <c r="B26" s="142" t="s">
        <v>804</v>
      </c>
      <c r="C26" s="112"/>
      <c r="D26" s="113"/>
      <c r="E26" s="113"/>
      <c r="F26" s="114"/>
      <c r="G26" s="115"/>
      <c r="I26" s="729" t="s">
        <v>805</v>
      </c>
      <c r="J26" s="729"/>
      <c r="K26" s="729"/>
    </row>
    <row r="27" spans="1:11" ht="21" customHeight="1">
      <c r="A27" s="738"/>
      <c r="B27" s="142" t="s">
        <v>806</v>
      </c>
      <c r="C27" s="112"/>
      <c r="D27" s="113"/>
      <c r="E27" s="113"/>
      <c r="F27" s="114"/>
      <c r="G27" s="115"/>
      <c r="I27" s="99" t="s">
        <v>807</v>
      </c>
    </row>
    <row r="28" spans="1:11" ht="21" customHeight="1">
      <c r="A28" s="738"/>
      <c r="B28" s="143"/>
      <c r="C28" s="116"/>
      <c r="D28" s="117"/>
      <c r="E28" s="117"/>
      <c r="F28" s="118"/>
      <c r="G28" s="119"/>
    </row>
    <row r="29" spans="1:11" ht="21" customHeight="1">
      <c r="A29" s="738"/>
      <c r="B29" s="132" t="s">
        <v>343</v>
      </c>
      <c r="C29" s="121">
        <f>SUM(C22:C28)</f>
        <v>0</v>
      </c>
      <c r="D29" s="122">
        <f>SUM(D22:D28)</f>
        <v>0</v>
      </c>
      <c r="E29" s="122">
        <f>SUM(E22:E28)</f>
        <v>0</v>
      </c>
      <c r="F29" s="123">
        <f>SUM(F22:F28)</f>
        <v>0</v>
      </c>
      <c r="G29" s="124">
        <f>SUM(G22:G28)</f>
        <v>0</v>
      </c>
    </row>
    <row r="30" spans="1:11" ht="21" customHeight="1">
      <c r="A30" s="738" t="s">
        <v>344</v>
      </c>
      <c r="B30" s="141" t="s">
        <v>345</v>
      </c>
      <c r="C30" s="126"/>
      <c r="D30" s="127"/>
      <c r="E30" s="127"/>
      <c r="F30" s="128"/>
      <c r="G30" s="129"/>
    </row>
    <row r="31" spans="1:11" ht="21" customHeight="1">
      <c r="A31" s="738"/>
      <c r="B31" s="144" t="s">
        <v>346</v>
      </c>
      <c r="C31" s="112"/>
      <c r="D31" s="113"/>
      <c r="E31" s="113"/>
      <c r="F31" s="114"/>
      <c r="G31" s="115"/>
    </row>
    <row r="32" spans="1:11" ht="21" customHeight="1">
      <c r="A32" s="738"/>
      <c r="B32" s="143"/>
      <c r="C32" s="116"/>
      <c r="D32" s="117"/>
      <c r="E32" s="117"/>
      <c r="F32" s="118"/>
      <c r="G32" s="119"/>
    </row>
    <row r="33" spans="1:11" ht="21" customHeight="1">
      <c r="A33" s="738"/>
      <c r="B33" s="132" t="s">
        <v>347</v>
      </c>
      <c r="C33" s="121">
        <f>SUM(C30:C32)</f>
        <v>0</v>
      </c>
      <c r="D33" s="122">
        <f>SUM(D30:D32)</f>
        <v>0</v>
      </c>
      <c r="E33" s="122">
        <f>SUM(E30:E32)</f>
        <v>0</v>
      </c>
      <c r="F33" s="123">
        <f>SUM(F30:F32)</f>
        <v>0</v>
      </c>
      <c r="G33" s="124">
        <f>SUM(G30:G32)</f>
        <v>0</v>
      </c>
    </row>
    <row r="34" spans="1:11" ht="21" customHeight="1">
      <c r="A34" s="731" t="s">
        <v>348</v>
      </c>
      <c r="B34" s="732"/>
      <c r="C34" s="121">
        <f>C21+C29-C33</f>
        <v>0</v>
      </c>
      <c r="D34" s="145">
        <f>D21+D29-D33</f>
        <v>0</v>
      </c>
      <c r="E34" s="145">
        <f>E21+E29-E33</f>
        <v>0</v>
      </c>
      <c r="F34" s="123">
        <f>F21+F29-F33</f>
        <v>0</v>
      </c>
      <c r="G34" s="124">
        <f>G21+G29-G33</f>
        <v>0</v>
      </c>
    </row>
    <row r="35" spans="1:11" ht="21" customHeight="1">
      <c r="A35" s="738" t="s">
        <v>349</v>
      </c>
      <c r="B35" s="141" t="s">
        <v>350</v>
      </c>
      <c r="C35" s="126"/>
      <c r="D35" s="127"/>
      <c r="E35" s="127"/>
      <c r="F35" s="128"/>
      <c r="G35" s="129"/>
    </row>
    <row r="36" spans="1:11" ht="42.75" customHeight="1">
      <c r="A36" s="738"/>
      <c r="B36" s="142" t="s">
        <v>351</v>
      </c>
      <c r="C36" s="112"/>
      <c r="D36" s="113"/>
      <c r="E36" s="113"/>
      <c r="F36" s="114"/>
      <c r="G36" s="115"/>
      <c r="I36" s="730" t="s">
        <v>800</v>
      </c>
      <c r="J36" s="730"/>
      <c r="K36" s="730"/>
    </row>
    <row r="37" spans="1:11" ht="21" customHeight="1">
      <c r="A37" s="738"/>
      <c r="B37" s="142" t="s">
        <v>811</v>
      </c>
      <c r="C37" s="116"/>
      <c r="D37" s="117"/>
      <c r="E37" s="117"/>
      <c r="F37" s="118"/>
      <c r="G37" s="119"/>
      <c r="I37" s="369" t="s">
        <v>812</v>
      </c>
      <c r="J37" s="295"/>
    </row>
    <row r="38" spans="1:11" ht="21" customHeight="1">
      <c r="A38" s="738"/>
      <c r="B38" s="142" t="s">
        <v>341</v>
      </c>
      <c r="C38" s="116"/>
      <c r="D38" s="117"/>
      <c r="E38" s="117"/>
      <c r="F38" s="118"/>
      <c r="G38" s="119"/>
      <c r="J38" s="271"/>
    </row>
    <row r="39" spans="1:11" ht="21" customHeight="1">
      <c r="A39" s="738"/>
      <c r="B39" s="144" t="s">
        <v>803</v>
      </c>
      <c r="C39" s="134"/>
      <c r="D39" s="135"/>
      <c r="E39" s="135"/>
      <c r="F39" s="136"/>
      <c r="G39" s="137"/>
      <c r="I39" s="99" t="s">
        <v>801</v>
      </c>
      <c r="J39" s="271"/>
    </row>
    <row r="40" spans="1:11" ht="21" customHeight="1">
      <c r="A40" s="738"/>
      <c r="B40" s="144"/>
      <c r="C40" s="134"/>
      <c r="D40" s="135"/>
      <c r="E40" s="135"/>
      <c r="F40" s="136"/>
      <c r="G40" s="137"/>
    </row>
    <row r="41" spans="1:11" ht="21" customHeight="1">
      <c r="A41" s="738"/>
      <c r="B41" s="132" t="s">
        <v>352</v>
      </c>
      <c r="C41" s="121">
        <f>SUM(C35:C40)</f>
        <v>0</v>
      </c>
      <c r="D41" s="122">
        <f>SUM(D35:D40)</f>
        <v>0</v>
      </c>
      <c r="E41" s="122">
        <f>SUM(E35:E40)</f>
        <v>0</v>
      </c>
      <c r="F41" s="123">
        <f>SUM(F35:F40)</f>
        <v>0</v>
      </c>
      <c r="G41" s="124">
        <f>SUM(G35:G40)</f>
        <v>0</v>
      </c>
    </row>
    <row r="42" spans="1:11" ht="21" customHeight="1">
      <c r="A42" s="738" t="s">
        <v>353</v>
      </c>
      <c r="B42" s="141" t="s">
        <v>354</v>
      </c>
      <c r="C42" s="126"/>
      <c r="D42" s="127"/>
      <c r="E42" s="127"/>
      <c r="F42" s="128"/>
      <c r="G42" s="129"/>
    </row>
    <row r="43" spans="1:11" ht="21" customHeight="1">
      <c r="A43" s="738"/>
      <c r="B43" s="142" t="s">
        <v>355</v>
      </c>
      <c r="C43" s="112"/>
      <c r="D43" s="113"/>
      <c r="E43" s="113"/>
      <c r="F43" s="114"/>
      <c r="G43" s="115"/>
    </row>
    <row r="44" spans="1:11" ht="21" customHeight="1">
      <c r="A44" s="738"/>
      <c r="B44" s="143"/>
      <c r="C44" s="116"/>
      <c r="D44" s="117"/>
      <c r="E44" s="117"/>
      <c r="F44" s="118"/>
      <c r="G44" s="119"/>
    </row>
    <row r="45" spans="1:11" ht="21" customHeight="1">
      <c r="A45" s="738"/>
      <c r="B45" s="132" t="s">
        <v>356</v>
      </c>
      <c r="C45" s="121">
        <f>SUM(C42:C44)</f>
        <v>0</v>
      </c>
      <c r="D45" s="122">
        <f>SUM(D42:D44)</f>
        <v>0</v>
      </c>
      <c r="E45" s="122">
        <f>SUM(E42:E44)</f>
        <v>0</v>
      </c>
      <c r="F45" s="123">
        <f>SUM(F42:F44)</f>
        <v>0</v>
      </c>
      <c r="G45" s="124">
        <f>SUM(G42:G44)</f>
        <v>0</v>
      </c>
    </row>
    <row r="46" spans="1:11" ht="21" customHeight="1">
      <c r="A46" s="740" t="s">
        <v>357</v>
      </c>
      <c r="B46" s="741"/>
      <c r="C46" s="121">
        <f>C34+C41-C45</f>
        <v>0</v>
      </c>
      <c r="D46" s="122">
        <f>D34+D41-D45</f>
        <v>0</v>
      </c>
      <c r="E46" s="122">
        <f>E34+E41-E45</f>
        <v>0</v>
      </c>
      <c r="F46" s="123">
        <f>F34+F41-F45</f>
        <v>0</v>
      </c>
      <c r="G46" s="124">
        <f>G34+G41-G45</f>
        <v>0</v>
      </c>
      <c r="J46" s="271"/>
    </row>
    <row r="47" spans="1:11" ht="21" customHeight="1">
      <c r="A47" s="742" t="s">
        <v>358</v>
      </c>
      <c r="B47" s="743"/>
      <c r="C47" s="134"/>
      <c r="D47" s="135"/>
      <c r="E47" s="135"/>
      <c r="F47" s="136"/>
      <c r="G47" s="137"/>
    </row>
    <row r="48" spans="1:11" ht="21" customHeight="1" thickBot="1">
      <c r="A48" s="744" t="s">
        <v>359</v>
      </c>
      <c r="B48" s="745"/>
      <c r="C48" s="146">
        <f>C46-C47</f>
        <v>0</v>
      </c>
      <c r="D48" s="147">
        <f>D46-D47</f>
        <v>0</v>
      </c>
      <c r="E48" s="147">
        <f>E46-E47</f>
        <v>0</v>
      </c>
      <c r="F48" s="148">
        <f>F46-F47</f>
        <v>0</v>
      </c>
      <c r="G48" s="149">
        <f>G46-G47</f>
        <v>0</v>
      </c>
      <c r="J48" s="271"/>
    </row>
  </sheetData>
  <mergeCells count="19">
    <mergeCell ref="A46:B46"/>
    <mergeCell ref="A47:B47"/>
    <mergeCell ref="A48:B48"/>
    <mergeCell ref="A21:B21"/>
    <mergeCell ref="A22:A29"/>
    <mergeCell ref="A30:A33"/>
    <mergeCell ref="A34:B34"/>
    <mergeCell ref="A35:A41"/>
    <mergeCell ref="A42:A45"/>
    <mergeCell ref="A2:G2"/>
    <mergeCell ref="A4:B4"/>
    <mergeCell ref="A5:A12"/>
    <mergeCell ref="A13:A18"/>
    <mergeCell ref="A19:B19"/>
    <mergeCell ref="I8:K8"/>
    <mergeCell ref="I25:K25"/>
    <mergeCell ref="I26:K26"/>
    <mergeCell ref="I36:K36"/>
    <mergeCell ref="A20:B20"/>
  </mergeCells>
  <phoneticPr fontId="11"/>
  <pageMargins left="0.74803149606299213" right="0.74803149606299213" top="0.98425196850393704" bottom="0.98425196850393704" header="0.51181102362204722" footer="0.51181102362204722"/>
  <pageSetup paperSize="9" scale="5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CC"/>
    <pageSetUpPr fitToPage="1"/>
  </sheetPr>
  <dimension ref="A1:J61"/>
  <sheetViews>
    <sheetView view="pageBreakPreview" zoomScale="80" zoomScaleNormal="100" zoomScaleSheetLayoutView="80" workbookViewId="0">
      <selection activeCell="M19" sqref="M19"/>
    </sheetView>
  </sheetViews>
  <sheetFormatPr defaultColWidth="9" defaultRowHeight="14.25"/>
  <cols>
    <col min="1" max="2" width="6.125" style="99" customWidth="1"/>
    <col min="3" max="3" width="24.25" style="99" bestFit="1" customWidth="1"/>
    <col min="4" max="4" width="15.75" style="99" customWidth="1"/>
    <col min="5" max="8" width="15.625" style="99" customWidth="1"/>
    <col min="9" max="16384" width="9" style="99"/>
  </cols>
  <sheetData>
    <row r="1" spans="1:10">
      <c r="A1" s="97" t="s">
        <v>360</v>
      </c>
    </row>
    <row r="2" spans="1:10" ht="30" customHeight="1">
      <c r="A2" s="733" t="s">
        <v>837</v>
      </c>
      <c r="B2" s="733"/>
      <c r="C2" s="733"/>
      <c r="D2" s="733"/>
      <c r="E2" s="733"/>
      <c r="F2" s="733"/>
      <c r="G2" s="733"/>
      <c r="H2" s="733"/>
    </row>
    <row r="3" spans="1:10" ht="15.75" customHeight="1" thickBot="1">
      <c r="H3" s="101" t="s">
        <v>319</v>
      </c>
    </row>
    <row r="4" spans="1:10" ht="19.5" customHeight="1" thickBot="1">
      <c r="A4" s="734" t="s">
        <v>320</v>
      </c>
      <c r="B4" s="746"/>
      <c r="C4" s="746"/>
      <c r="D4" s="102" t="s">
        <v>321</v>
      </c>
      <c r="E4" s="103" t="s">
        <v>592</v>
      </c>
      <c r="F4" s="103" t="s">
        <v>322</v>
      </c>
      <c r="G4" s="104" t="s">
        <v>323</v>
      </c>
      <c r="H4" s="105" t="s">
        <v>591</v>
      </c>
    </row>
    <row r="5" spans="1:10" ht="19.5" customHeight="1">
      <c r="A5" s="747" t="s">
        <v>361</v>
      </c>
      <c r="B5" s="748"/>
      <c r="C5" s="150" t="s">
        <v>362</v>
      </c>
      <c r="D5" s="151"/>
      <c r="E5" s="152"/>
      <c r="F5" s="152"/>
      <c r="G5" s="153"/>
      <c r="H5" s="154"/>
    </row>
    <row r="6" spans="1:10" ht="19.5" customHeight="1">
      <c r="A6" s="738"/>
      <c r="B6" s="749"/>
      <c r="C6" s="130" t="s">
        <v>363</v>
      </c>
      <c r="D6" s="155"/>
      <c r="E6" s="113"/>
      <c r="F6" s="113"/>
      <c r="G6" s="156"/>
      <c r="H6" s="157"/>
    </row>
    <row r="7" spans="1:10" ht="19.5" customHeight="1">
      <c r="A7" s="738"/>
      <c r="B7" s="749"/>
      <c r="C7" s="130" t="s">
        <v>364</v>
      </c>
      <c r="D7" s="155"/>
      <c r="E7" s="113"/>
      <c r="F7" s="113"/>
      <c r="G7" s="156"/>
      <c r="H7" s="157"/>
    </row>
    <row r="8" spans="1:10" ht="19.5" customHeight="1">
      <c r="A8" s="738"/>
      <c r="B8" s="749"/>
      <c r="C8" s="130" t="s">
        <v>365</v>
      </c>
      <c r="D8" s="155"/>
      <c r="E8" s="113"/>
      <c r="F8" s="113"/>
      <c r="G8" s="156"/>
      <c r="H8" s="157"/>
    </row>
    <row r="9" spans="1:10" ht="19.5" customHeight="1">
      <c r="A9" s="738"/>
      <c r="B9" s="749"/>
      <c r="C9" s="130" t="s">
        <v>366</v>
      </c>
      <c r="D9" s="155"/>
      <c r="E9" s="113"/>
      <c r="F9" s="113"/>
      <c r="G9" s="156"/>
      <c r="H9" s="157"/>
    </row>
    <row r="10" spans="1:10" ht="19.5" customHeight="1">
      <c r="A10" s="738"/>
      <c r="B10" s="749"/>
      <c r="C10" s="142" t="s">
        <v>367</v>
      </c>
      <c r="D10" s="155"/>
      <c r="E10" s="113"/>
      <c r="F10" s="113"/>
      <c r="G10" s="156"/>
      <c r="H10" s="157"/>
    </row>
    <row r="11" spans="1:10" ht="19.5" customHeight="1">
      <c r="A11" s="738"/>
      <c r="B11" s="749"/>
      <c r="C11" s="142" t="s">
        <v>368</v>
      </c>
      <c r="D11" s="155"/>
      <c r="E11" s="113"/>
      <c r="F11" s="113"/>
      <c r="G11" s="156"/>
      <c r="H11" s="157"/>
    </row>
    <row r="12" spans="1:10" ht="19.5" customHeight="1">
      <c r="A12" s="738"/>
      <c r="B12" s="749"/>
      <c r="C12" s="142" t="s">
        <v>369</v>
      </c>
      <c r="D12" s="155"/>
      <c r="E12" s="158"/>
      <c r="F12" s="158"/>
      <c r="G12" s="158"/>
      <c r="H12" s="157"/>
    </row>
    <row r="13" spans="1:10" ht="19.5" customHeight="1">
      <c r="A13" s="738"/>
      <c r="B13" s="749"/>
      <c r="C13" s="142" t="s">
        <v>370</v>
      </c>
      <c r="D13" s="155"/>
      <c r="E13" s="113"/>
      <c r="F13" s="113"/>
      <c r="G13" s="156"/>
      <c r="H13" s="157"/>
    </row>
    <row r="14" spans="1:10" ht="19.5" customHeight="1">
      <c r="A14" s="738"/>
      <c r="B14" s="749"/>
      <c r="C14" s="142" t="s">
        <v>371</v>
      </c>
      <c r="D14" s="155"/>
      <c r="E14" s="113"/>
      <c r="F14" s="113"/>
      <c r="G14" s="156"/>
      <c r="H14" s="157"/>
      <c r="J14" s="271"/>
    </row>
    <row r="15" spans="1:10" ht="19.5" customHeight="1">
      <c r="A15" s="738"/>
      <c r="B15" s="749"/>
      <c r="C15" s="143"/>
      <c r="D15" s="116"/>
      <c r="E15" s="117"/>
      <c r="F15" s="117"/>
      <c r="G15" s="118"/>
      <c r="H15" s="119"/>
    </row>
    <row r="16" spans="1:10" ht="19.5" customHeight="1">
      <c r="A16" s="738"/>
      <c r="B16" s="749"/>
      <c r="C16" s="120" t="s">
        <v>372</v>
      </c>
      <c r="D16" s="121">
        <f>SUM(D5:D15)</f>
        <v>0</v>
      </c>
      <c r="E16" s="145">
        <f>SUM(E5:E15)</f>
        <v>0</v>
      </c>
      <c r="F16" s="145">
        <f>SUM(F5:F15)</f>
        <v>0</v>
      </c>
      <c r="G16" s="123">
        <f>SUM(G5:G15)</f>
        <v>0</v>
      </c>
      <c r="H16" s="124">
        <f>SUM(H5:H15)</f>
        <v>0</v>
      </c>
    </row>
    <row r="17" spans="1:8" ht="19.5" customHeight="1">
      <c r="A17" s="738" t="s">
        <v>373</v>
      </c>
      <c r="B17" s="749" t="s">
        <v>374</v>
      </c>
      <c r="C17" s="141" t="s">
        <v>375</v>
      </c>
      <c r="D17" s="126"/>
      <c r="E17" s="127"/>
      <c r="F17" s="127"/>
      <c r="G17" s="128"/>
      <c r="H17" s="129"/>
    </row>
    <row r="18" spans="1:8" ht="19.5" customHeight="1">
      <c r="A18" s="738"/>
      <c r="B18" s="749"/>
      <c r="C18" s="142" t="s">
        <v>376</v>
      </c>
      <c r="D18" s="112"/>
      <c r="E18" s="113"/>
      <c r="F18" s="113"/>
      <c r="G18" s="114"/>
      <c r="H18" s="115"/>
    </row>
    <row r="19" spans="1:8" ht="19.5" customHeight="1">
      <c r="A19" s="738"/>
      <c r="B19" s="749"/>
      <c r="C19" s="142" t="s">
        <v>377</v>
      </c>
      <c r="D19" s="112"/>
      <c r="E19" s="113"/>
      <c r="F19" s="113"/>
      <c r="G19" s="114"/>
      <c r="H19" s="115"/>
    </row>
    <row r="20" spans="1:8" ht="19.5" customHeight="1">
      <c r="A20" s="738"/>
      <c r="B20" s="749"/>
      <c r="C20" s="142" t="s">
        <v>378</v>
      </c>
      <c r="D20" s="112"/>
      <c r="E20" s="113"/>
      <c r="F20" s="113"/>
      <c r="G20" s="114"/>
      <c r="H20" s="115"/>
    </row>
    <row r="21" spans="1:8" ht="19.5" customHeight="1">
      <c r="A21" s="738"/>
      <c r="B21" s="749"/>
      <c r="C21" s="142" t="s">
        <v>379</v>
      </c>
      <c r="D21" s="112"/>
      <c r="E21" s="113"/>
      <c r="F21" s="113"/>
      <c r="G21" s="114"/>
      <c r="H21" s="115"/>
    </row>
    <row r="22" spans="1:8" ht="19.5" customHeight="1">
      <c r="A22" s="738"/>
      <c r="B22" s="749"/>
      <c r="C22" s="142" t="s">
        <v>380</v>
      </c>
      <c r="D22" s="112"/>
      <c r="E22" s="113"/>
      <c r="F22" s="113"/>
      <c r="G22" s="114"/>
      <c r="H22" s="115"/>
    </row>
    <row r="23" spans="1:8" ht="19.5" customHeight="1">
      <c r="A23" s="738"/>
      <c r="B23" s="749"/>
      <c r="C23" s="142" t="s">
        <v>381</v>
      </c>
      <c r="D23" s="112"/>
      <c r="E23" s="113"/>
      <c r="F23" s="113"/>
      <c r="G23" s="114"/>
      <c r="H23" s="115"/>
    </row>
    <row r="24" spans="1:8" ht="19.5" customHeight="1">
      <c r="A24" s="738"/>
      <c r="B24" s="749"/>
      <c r="C24" s="142" t="s">
        <v>382</v>
      </c>
      <c r="D24" s="112"/>
      <c r="E24" s="113"/>
      <c r="F24" s="113"/>
      <c r="G24" s="114"/>
      <c r="H24" s="115"/>
    </row>
    <row r="25" spans="1:8" ht="19.5" customHeight="1">
      <c r="A25" s="738"/>
      <c r="B25" s="749"/>
      <c r="C25" s="143"/>
      <c r="D25" s="116"/>
      <c r="E25" s="117"/>
      <c r="F25" s="117"/>
      <c r="G25" s="118"/>
      <c r="H25" s="119"/>
    </row>
    <row r="26" spans="1:8" ht="19.5" customHeight="1">
      <c r="A26" s="738"/>
      <c r="B26" s="749"/>
      <c r="C26" s="120" t="s">
        <v>383</v>
      </c>
      <c r="D26" s="121">
        <f>SUM(D17:D25)</f>
        <v>0</v>
      </c>
      <c r="E26" s="145">
        <f>SUM(E17:E25)</f>
        <v>0</v>
      </c>
      <c r="F26" s="145">
        <f>SUM(F17:F25)</f>
        <v>0</v>
      </c>
      <c r="G26" s="123">
        <f>SUM(G17:G25)</f>
        <v>0</v>
      </c>
      <c r="H26" s="124">
        <f>SUM(H17:H25)</f>
        <v>0</v>
      </c>
    </row>
    <row r="27" spans="1:8" ht="19.5" customHeight="1">
      <c r="A27" s="738"/>
      <c r="B27" s="749" t="s">
        <v>384</v>
      </c>
      <c r="C27" s="141" t="s">
        <v>385</v>
      </c>
      <c r="D27" s="126"/>
      <c r="E27" s="127"/>
      <c r="F27" s="127"/>
      <c r="G27" s="128"/>
      <c r="H27" s="129"/>
    </row>
    <row r="28" spans="1:8" ht="19.5" customHeight="1">
      <c r="A28" s="738"/>
      <c r="B28" s="749"/>
      <c r="C28" s="143"/>
      <c r="D28" s="112"/>
      <c r="E28" s="113"/>
      <c r="F28" s="113"/>
      <c r="G28" s="114"/>
      <c r="H28" s="115"/>
    </row>
    <row r="29" spans="1:8" ht="19.5" customHeight="1">
      <c r="A29" s="738"/>
      <c r="B29" s="749"/>
      <c r="C29" s="120" t="s">
        <v>386</v>
      </c>
      <c r="D29" s="121">
        <f>SUM(D27:D28)</f>
        <v>0</v>
      </c>
      <c r="E29" s="122">
        <f>SUM(E27:E28)</f>
        <v>0</v>
      </c>
      <c r="F29" s="122">
        <f>SUM(F27:F28)</f>
        <v>0</v>
      </c>
      <c r="G29" s="122">
        <f>SUM(G27:G28)</f>
        <v>0</v>
      </c>
      <c r="H29" s="159">
        <f>SUM(H27:H28)</f>
        <v>0</v>
      </c>
    </row>
    <row r="30" spans="1:8" ht="19.5" customHeight="1">
      <c r="A30" s="738"/>
      <c r="B30" s="749" t="s">
        <v>387</v>
      </c>
      <c r="C30" s="141" t="s">
        <v>388</v>
      </c>
      <c r="D30" s="112"/>
      <c r="E30" s="113"/>
      <c r="F30" s="113"/>
      <c r="G30" s="114"/>
      <c r="H30" s="115"/>
    </row>
    <row r="31" spans="1:8" ht="19.5" customHeight="1">
      <c r="A31" s="738"/>
      <c r="B31" s="749"/>
      <c r="C31" s="142" t="s">
        <v>389</v>
      </c>
      <c r="D31" s="112"/>
      <c r="E31" s="113"/>
      <c r="F31" s="113"/>
      <c r="G31" s="114"/>
      <c r="H31" s="115"/>
    </row>
    <row r="32" spans="1:8" ht="19.5" customHeight="1">
      <c r="A32" s="738"/>
      <c r="B32" s="749"/>
      <c r="C32" s="142" t="s">
        <v>390</v>
      </c>
      <c r="D32" s="112"/>
      <c r="E32" s="113"/>
      <c r="F32" s="113"/>
      <c r="G32" s="114"/>
      <c r="H32" s="115"/>
    </row>
    <row r="33" spans="1:10" ht="19.5" customHeight="1">
      <c r="A33" s="738"/>
      <c r="B33" s="749"/>
      <c r="C33" s="142" t="s">
        <v>391</v>
      </c>
      <c r="D33" s="112"/>
      <c r="E33" s="113"/>
      <c r="F33" s="113"/>
      <c r="G33" s="114"/>
      <c r="H33" s="115"/>
    </row>
    <row r="34" spans="1:10" ht="19.5" customHeight="1">
      <c r="A34" s="738"/>
      <c r="B34" s="749"/>
      <c r="C34" s="143"/>
      <c r="D34" s="112"/>
      <c r="E34" s="113"/>
      <c r="F34" s="113"/>
      <c r="G34" s="114"/>
      <c r="H34" s="115"/>
      <c r="J34" s="271"/>
    </row>
    <row r="35" spans="1:10" ht="19.5" customHeight="1">
      <c r="A35" s="738"/>
      <c r="B35" s="749"/>
      <c r="C35" s="132" t="s">
        <v>392</v>
      </c>
      <c r="D35" s="121">
        <f>SUM(D30:D34)</f>
        <v>0</v>
      </c>
      <c r="E35" s="122">
        <f>SUM(E30:E34)</f>
        <v>0</v>
      </c>
      <c r="F35" s="122">
        <f>SUM(F30:F34)</f>
        <v>0</v>
      </c>
      <c r="G35" s="122">
        <f>SUM(G30:G34)</f>
        <v>0</v>
      </c>
      <c r="H35" s="159">
        <f>SUM(H30:H34)</f>
        <v>0</v>
      </c>
    </row>
    <row r="36" spans="1:10" ht="19.5" customHeight="1">
      <c r="A36" s="738"/>
      <c r="B36" s="750" t="s">
        <v>393</v>
      </c>
      <c r="C36" s="732"/>
      <c r="D36" s="121">
        <f>D26+D29+D35</f>
        <v>0</v>
      </c>
      <c r="E36" s="122">
        <f>E26+E29+E35</f>
        <v>0</v>
      </c>
      <c r="F36" s="122">
        <f>F26+F29+F35</f>
        <v>0</v>
      </c>
      <c r="G36" s="122">
        <f>G26+G29+G35</f>
        <v>0</v>
      </c>
      <c r="H36" s="159">
        <f>H26+H29+H35</f>
        <v>0</v>
      </c>
    </row>
    <row r="37" spans="1:10" ht="19.5" customHeight="1">
      <c r="A37" s="731" t="s">
        <v>394</v>
      </c>
      <c r="B37" s="750"/>
      <c r="C37" s="732"/>
      <c r="D37" s="121">
        <f>D16+D36</f>
        <v>0</v>
      </c>
      <c r="E37" s="122">
        <f>E16+E36</f>
        <v>0</v>
      </c>
      <c r="F37" s="122">
        <f>F16+F36</f>
        <v>0</v>
      </c>
      <c r="G37" s="122">
        <f>G16+G36</f>
        <v>0</v>
      </c>
      <c r="H37" s="159">
        <f>H16+H36</f>
        <v>0</v>
      </c>
    </row>
    <row r="38" spans="1:10" ht="19.5" customHeight="1">
      <c r="A38" s="738" t="s">
        <v>395</v>
      </c>
      <c r="B38" s="749"/>
      <c r="C38" s="141" t="s">
        <v>396</v>
      </c>
      <c r="D38" s="112"/>
      <c r="E38" s="113"/>
      <c r="F38" s="113"/>
      <c r="G38" s="114"/>
      <c r="H38" s="115"/>
    </row>
    <row r="39" spans="1:10" ht="19.5" customHeight="1">
      <c r="A39" s="738"/>
      <c r="B39" s="749"/>
      <c r="C39" s="142" t="s">
        <v>397</v>
      </c>
      <c r="D39" s="112"/>
      <c r="E39" s="113"/>
      <c r="F39" s="113"/>
      <c r="G39" s="114"/>
      <c r="H39" s="115"/>
    </row>
    <row r="40" spans="1:10" ht="19.5" customHeight="1">
      <c r="A40" s="738"/>
      <c r="B40" s="749"/>
      <c r="C40" s="142" t="s">
        <v>398</v>
      </c>
      <c r="D40" s="112"/>
      <c r="E40" s="113"/>
      <c r="F40" s="113"/>
      <c r="G40" s="114"/>
      <c r="H40" s="115"/>
    </row>
    <row r="41" spans="1:10" ht="19.5" customHeight="1">
      <c r="A41" s="738"/>
      <c r="B41" s="749"/>
      <c r="C41" s="142" t="s">
        <v>399</v>
      </c>
      <c r="D41" s="112"/>
      <c r="E41" s="113"/>
      <c r="F41" s="113"/>
      <c r="G41" s="114"/>
      <c r="H41" s="115"/>
    </row>
    <row r="42" spans="1:10" ht="19.5" customHeight="1">
      <c r="A42" s="738"/>
      <c r="B42" s="749"/>
      <c r="C42" s="142" t="s">
        <v>400</v>
      </c>
      <c r="D42" s="112"/>
      <c r="E42" s="113"/>
      <c r="F42" s="113"/>
      <c r="G42" s="114"/>
      <c r="H42" s="115"/>
    </row>
    <row r="43" spans="1:10" ht="19.5" customHeight="1">
      <c r="A43" s="738"/>
      <c r="B43" s="749"/>
      <c r="C43" s="142" t="s">
        <v>401</v>
      </c>
      <c r="D43" s="112"/>
      <c r="E43" s="113"/>
      <c r="F43" s="113"/>
      <c r="G43" s="114"/>
      <c r="H43" s="115"/>
    </row>
    <row r="44" spans="1:10" ht="19.5" customHeight="1">
      <c r="A44" s="738"/>
      <c r="B44" s="749"/>
      <c r="C44" s="142" t="s">
        <v>402</v>
      </c>
      <c r="D44" s="112"/>
      <c r="E44" s="113"/>
      <c r="F44" s="113"/>
      <c r="G44" s="114"/>
      <c r="H44" s="115"/>
    </row>
    <row r="45" spans="1:10" ht="19.5" customHeight="1">
      <c r="A45" s="738"/>
      <c r="B45" s="749"/>
      <c r="C45" s="142" t="s">
        <v>403</v>
      </c>
      <c r="D45" s="112"/>
      <c r="E45" s="113"/>
      <c r="F45" s="113"/>
      <c r="G45" s="114"/>
      <c r="H45" s="115"/>
    </row>
    <row r="46" spans="1:10" ht="19.5" customHeight="1">
      <c r="A46" s="738"/>
      <c r="B46" s="749"/>
      <c r="C46" s="143"/>
      <c r="D46" s="112"/>
      <c r="E46" s="113"/>
      <c r="F46" s="113"/>
      <c r="G46" s="114"/>
      <c r="H46" s="115"/>
    </row>
    <row r="47" spans="1:10" ht="19.5" customHeight="1">
      <c r="A47" s="738"/>
      <c r="B47" s="749"/>
      <c r="C47" s="132" t="s">
        <v>404</v>
      </c>
      <c r="D47" s="121">
        <f>SUM(D38:D46)</f>
        <v>0</v>
      </c>
      <c r="E47" s="122">
        <f>SUM(E38:E46)</f>
        <v>0</v>
      </c>
      <c r="F47" s="122">
        <f>SUM(F38:F46)</f>
        <v>0</v>
      </c>
      <c r="G47" s="122">
        <f>SUM(G38:G46)</f>
        <v>0</v>
      </c>
      <c r="H47" s="159">
        <f>SUM(H38:H46)</f>
        <v>0</v>
      </c>
    </row>
    <row r="48" spans="1:10" ht="19.5" customHeight="1">
      <c r="A48" s="738" t="s">
        <v>405</v>
      </c>
      <c r="B48" s="749"/>
      <c r="C48" s="141" t="s">
        <v>406</v>
      </c>
      <c r="D48" s="112"/>
      <c r="E48" s="113"/>
      <c r="F48" s="113"/>
      <c r="G48" s="114"/>
      <c r="H48" s="115"/>
    </row>
    <row r="49" spans="1:10" ht="19.5" customHeight="1">
      <c r="A49" s="738"/>
      <c r="B49" s="749"/>
      <c r="C49" s="142" t="s">
        <v>407</v>
      </c>
      <c r="D49" s="112"/>
      <c r="E49" s="113"/>
      <c r="F49" s="113"/>
      <c r="G49" s="114"/>
      <c r="H49" s="115"/>
    </row>
    <row r="50" spans="1:10" ht="19.5" customHeight="1">
      <c r="A50" s="738"/>
      <c r="B50" s="749"/>
      <c r="C50" s="142" t="s">
        <v>408</v>
      </c>
      <c r="D50" s="112"/>
      <c r="E50" s="113"/>
      <c r="F50" s="113"/>
      <c r="G50" s="114"/>
      <c r="H50" s="115"/>
    </row>
    <row r="51" spans="1:10" ht="19.5" customHeight="1">
      <c r="A51" s="738"/>
      <c r="B51" s="749"/>
      <c r="C51" s="143"/>
      <c r="D51" s="112"/>
      <c r="E51" s="113"/>
      <c r="F51" s="113"/>
      <c r="G51" s="114"/>
      <c r="H51" s="115"/>
    </row>
    <row r="52" spans="1:10" ht="19.5" customHeight="1">
      <c r="A52" s="738"/>
      <c r="B52" s="749"/>
      <c r="C52" s="132" t="s">
        <v>409</v>
      </c>
      <c r="D52" s="121">
        <f>SUM(D48:D51)</f>
        <v>0</v>
      </c>
      <c r="E52" s="122">
        <f>SUM(E48:E51)</f>
        <v>0</v>
      </c>
      <c r="F52" s="122">
        <f>SUM(F48:F51)</f>
        <v>0</v>
      </c>
      <c r="G52" s="122">
        <f>SUM(G48:G51)</f>
        <v>0</v>
      </c>
      <c r="H52" s="159">
        <f>SUM(H48:H51)</f>
        <v>0</v>
      </c>
    </row>
    <row r="53" spans="1:10" ht="19.5" customHeight="1">
      <c r="A53" s="731" t="s">
        <v>410</v>
      </c>
      <c r="B53" s="750"/>
      <c r="C53" s="732"/>
      <c r="D53" s="121">
        <f>D47+D52</f>
        <v>0</v>
      </c>
      <c r="E53" s="122">
        <f>E47+E52</f>
        <v>0</v>
      </c>
      <c r="F53" s="122">
        <f>F47+F52</f>
        <v>0</v>
      </c>
      <c r="G53" s="122">
        <f>G47+G52</f>
        <v>0</v>
      </c>
      <c r="H53" s="159">
        <f>H47+H52</f>
        <v>0</v>
      </c>
    </row>
    <row r="54" spans="1:10" ht="19.5" customHeight="1">
      <c r="A54" s="738" t="s">
        <v>411</v>
      </c>
      <c r="B54" s="754" t="s">
        <v>96</v>
      </c>
      <c r="C54" s="755"/>
      <c r="D54" s="116"/>
      <c r="E54" s="117"/>
      <c r="F54" s="117"/>
      <c r="G54" s="118"/>
      <c r="H54" s="119"/>
      <c r="J54" s="271"/>
    </row>
    <row r="55" spans="1:10" ht="19.5" customHeight="1">
      <c r="A55" s="738"/>
      <c r="B55" s="756" t="s">
        <v>789</v>
      </c>
      <c r="C55" s="335" t="s">
        <v>790</v>
      </c>
      <c r="D55" s="331"/>
      <c r="E55" s="332"/>
      <c r="F55" s="332"/>
      <c r="G55" s="333"/>
      <c r="H55" s="334"/>
      <c r="J55" s="271"/>
    </row>
    <row r="56" spans="1:10" ht="19.5" customHeight="1">
      <c r="A56" s="738"/>
      <c r="B56" s="757"/>
      <c r="C56" s="336" t="s">
        <v>791</v>
      </c>
      <c r="D56" s="134"/>
      <c r="E56" s="135"/>
      <c r="F56" s="135"/>
      <c r="G56" s="136"/>
      <c r="H56" s="137"/>
    </row>
    <row r="57" spans="1:10" ht="19.5" customHeight="1">
      <c r="A57" s="738"/>
      <c r="B57" s="757"/>
      <c r="C57" s="337" t="s">
        <v>792</v>
      </c>
      <c r="D57" s="134"/>
      <c r="E57" s="135"/>
      <c r="F57" s="135"/>
      <c r="G57" s="136"/>
      <c r="H57" s="137"/>
    </row>
    <row r="58" spans="1:10" ht="19.5" customHeight="1">
      <c r="A58" s="738"/>
      <c r="B58" s="757"/>
      <c r="C58" s="330" t="s">
        <v>793</v>
      </c>
      <c r="D58" s="121">
        <f>【共】法人_損益!C48</f>
        <v>0</v>
      </c>
      <c r="E58" s="122">
        <f>【共】法人_損益!D48</f>
        <v>0</v>
      </c>
      <c r="F58" s="122">
        <f>【共】法人_損益!E48</f>
        <v>0</v>
      </c>
      <c r="G58" s="122">
        <f>【共】法人_損益!F48</f>
        <v>0</v>
      </c>
      <c r="H58" s="159">
        <f>【共】法人_損益!G48</f>
        <v>0</v>
      </c>
    </row>
    <row r="59" spans="1:10" ht="19.5" customHeight="1">
      <c r="A59" s="738"/>
      <c r="B59" s="758"/>
      <c r="C59" s="330" t="s">
        <v>794</v>
      </c>
      <c r="D59" s="121">
        <f>SUM(D55:D57)</f>
        <v>0</v>
      </c>
      <c r="E59" s="122">
        <f t="shared" ref="E59:G59" si="0">SUM(E55:E57)</f>
        <v>0</v>
      </c>
      <c r="F59" s="122">
        <f t="shared" si="0"/>
        <v>0</v>
      </c>
      <c r="G59" s="122">
        <f t="shared" si="0"/>
        <v>0</v>
      </c>
      <c r="H59" s="159">
        <f>SUM(H55:H57)</f>
        <v>0</v>
      </c>
      <c r="J59" s="271"/>
    </row>
    <row r="60" spans="1:10" ht="19.5" customHeight="1">
      <c r="A60" s="731" t="s">
        <v>412</v>
      </c>
      <c r="B60" s="750"/>
      <c r="C60" s="732"/>
      <c r="D60" s="121">
        <f>D54+D59</f>
        <v>0</v>
      </c>
      <c r="E60" s="122">
        <f t="shared" ref="E60:G60" si="1">E54+E59</f>
        <v>0</v>
      </c>
      <c r="F60" s="122">
        <f t="shared" si="1"/>
        <v>0</v>
      </c>
      <c r="G60" s="122">
        <f t="shared" si="1"/>
        <v>0</v>
      </c>
      <c r="H60" s="159">
        <f>H54+H59</f>
        <v>0</v>
      </c>
    </row>
    <row r="61" spans="1:10" ht="19.5" customHeight="1" thickBot="1">
      <c r="A61" s="751" t="s">
        <v>413</v>
      </c>
      <c r="B61" s="752"/>
      <c r="C61" s="753"/>
      <c r="D61" s="160">
        <f>D53+D60</f>
        <v>0</v>
      </c>
      <c r="E61" s="161">
        <f>E53+E60</f>
        <v>0</v>
      </c>
      <c r="F61" s="161">
        <f>F53+F60</f>
        <v>0</v>
      </c>
      <c r="G61" s="162">
        <f>G53+G60</f>
        <v>0</v>
      </c>
      <c r="H61" s="338">
        <f>H53+H60</f>
        <v>0</v>
      </c>
    </row>
  </sheetData>
  <mergeCells count="17">
    <mergeCell ref="A60:C60"/>
    <mergeCell ref="A61:C61"/>
    <mergeCell ref="A37:C37"/>
    <mergeCell ref="A38:B47"/>
    <mergeCell ref="A48:B52"/>
    <mergeCell ref="A53:C53"/>
    <mergeCell ref="A54:A59"/>
    <mergeCell ref="B54:C54"/>
    <mergeCell ref="B55:B59"/>
    <mergeCell ref="A2:H2"/>
    <mergeCell ref="A4:C4"/>
    <mergeCell ref="A5:B16"/>
    <mergeCell ref="A17:A36"/>
    <mergeCell ref="B17:B26"/>
    <mergeCell ref="B27:B29"/>
    <mergeCell ref="B30:B35"/>
    <mergeCell ref="B36:C36"/>
  </mergeCells>
  <phoneticPr fontId="11"/>
  <printOptions horizontalCentered="1"/>
  <pageMargins left="0.74803149606299213" right="0.74803149606299213" top="0.98425196850393704" bottom="0.98425196850393704" header="0.51181102362204722" footer="0.51181102362204722"/>
  <pageSetup paperSize="9" scale="64"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CC"/>
    <pageSetUpPr fitToPage="1"/>
  </sheetPr>
  <dimension ref="A1:J37"/>
  <sheetViews>
    <sheetView view="pageBreakPreview" zoomScale="85" zoomScaleNormal="85" zoomScaleSheetLayoutView="85" workbookViewId="0">
      <selection activeCell="J6" sqref="J6"/>
    </sheetView>
  </sheetViews>
  <sheetFormatPr defaultColWidth="9" defaultRowHeight="14.25"/>
  <cols>
    <col min="1" max="1" width="9" style="99"/>
    <col min="2" max="2" width="22.125" style="99" customWidth="1"/>
    <col min="3" max="7" width="15.75" style="99" customWidth="1"/>
    <col min="8" max="16384" width="9" style="99"/>
  </cols>
  <sheetData>
    <row r="1" spans="1:10">
      <c r="A1" s="97" t="s">
        <v>414</v>
      </c>
    </row>
    <row r="2" spans="1:10" ht="30" customHeight="1">
      <c r="B2" s="733" t="s">
        <v>838</v>
      </c>
      <c r="C2" s="733"/>
      <c r="D2" s="733"/>
      <c r="E2" s="733"/>
      <c r="F2" s="733"/>
      <c r="G2" s="733"/>
    </row>
    <row r="3" spans="1:10" ht="17.25" customHeight="1" thickBot="1">
      <c r="B3" s="163"/>
      <c r="C3" s="163"/>
      <c r="D3" s="163"/>
      <c r="E3" s="163"/>
      <c r="F3" s="163"/>
      <c r="G3" s="101" t="s">
        <v>319</v>
      </c>
    </row>
    <row r="4" spans="1:10" ht="19.5" customHeight="1" thickBot="1">
      <c r="A4" s="734" t="s">
        <v>320</v>
      </c>
      <c r="B4" s="735"/>
      <c r="C4" s="164" t="s">
        <v>321</v>
      </c>
      <c r="D4" s="165" t="s">
        <v>592</v>
      </c>
      <c r="E4" s="165" t="s">
        <v>322</v>
      </c>
      <c r="F4" s="166" t="s">
        <v>323</v>
      </c>
      <c r="G4" s="167" t="s">
        <v>591</v>
      </c>
    </row>
    <row r="5" spans="1:10" ht="19.5" customHeight="1">
      <c r="A5" s="738" t="s">
        <v>415</v>
      </c>
      <c r="B5" s="168" t="s">
        <v>416</v>
      </c>
      <c r="C5" s="169"/>
      <c r="D5" s="135"/>
      <c r="E5" s="127"/>
      <c r="F5" s="170"/>
      <c r="G5" s="171"/>
    </row>
    <row r="6" spans="1:10" ht="19.5" customHeight="1">
      <c r="A6" s="738"/>
      <c r="B6" s="172" t="s">
        <v>417</v>
      </c>
      <c r="C6" s="173"/>
      <c r="D6" s="113"/>
      <c r="E6" s="113"/>
      <c r="F6" s="174"/>
      <c r="G6" s="175"/>
    </row>
    <row r="7" spans="1:10" ht="19.5" customHeight="1">
      <c r="A7" s="738"/>
      <c r="B7" s="172" t="s">
        <v>418</v>
      </c>
      <c r="C7" s="173"/>
      <c r="D7" s="113"/>
      <c r="E7" s="113"/>
      <c r="F7" s="174"/>
      <c r="G7" s="175"/>
    </row>
    <row r="8" spans="1:10" ht="19.5" customHeight="1">
      <c r="A8" s="738"/>
      <c r="B8" s="172" t="s">
        <v>419</v>
      </c>
      <c r="C8" s="173"/>
      <c r="D8" s="113"/>
      <c r="E8" s="113"/>
      <c r="F8" s="174"/>
      <c r="G8" s="175"/>
    </row>
    <row r="9" spans="1:10" ht="19.5" customHeight="1">
      <c r="A9" s="738"/>
      <c r="B9" s="176" t="s">
        <v>420</v>
      </c>
      <c r="C9" s="177"/>
      <c r="D9" s="117"/>
      <c r="E9" s="117"/>
      <c r="F9" s="178"/>
      <c r="G9" s="179"/>
    </row>
    <row r="10" spans="1:10" ht="19.5" customHeight="1">
      <c r="A10" s="738"/>
      <c r="B10" s="180" t="s">
        <v>421</v>
      </c>
      <c r="C10" s="145">
        <f>SUM(C5:C9)</f>
        <v>0</v>
      </c>
      <c r="D10" s="145">
        <f>SUM(D5:D9)</f>
        <v>0</v>
      </c>
      <c r="E10" s="145">
        <f>SUM(E5:E9)</f>
        <v>0</v>
      </c>
      <c r="F10" s="145">
        <f>SUM(F5:F9)</f>
        <v>0</v>
      </c>
      <c r="G10" s="181">
        <f>SUM(G5:G9)</f>
        <v>0</v>
      </c>
    </row>
    <row r="11" spans="1:10" ht="19.5" customHeight="1">
      <c r="A11" s="738"/>
      <c r="B11" s="182" t="s">
        <v>422</v>
      </c>
      <c r="C11" s="169"/>
      <c r="D11" s="135"/>
      <c r="E11" s="135"/>
      <c r="F11" s="170"/>
      <c r="G11" s="171"/>
    </row>
    <row r="12" spans="1:10" ht="19.5" customHeight="1">
      <c r="A12" s="738"/>
      <c r="B12" s="180" t="s">
        <v>423</v>
      </c>
      <c r="C12" s="145">
        <f>C10-C11</f>
        <v>0</v>
      </c>
      <c r="D12" s="145">
        <f>D10-D11</f>
        <v>0</v>
      </c>
      <c r="E12" s="145">
        <f>E10-E11</f>
        <v>0</v>
      </c>
      <c r="F12" s="145">
        <f>F10-F11</f>
        <v>0</v>
      </c>
      <c r="G12" s="181">
        <f>G10-G11</f>
        <v>0</v>
      </c>
    </row>
    <row r="13" spans="1:10" ht="19.5" customHeight="1">
      <c r="A13" s="738" t="s">
        <v>424</v>
      </c>
      <c r="B13" s="183" t="s">
        <v>795</v>
      </c>
      <c r="C13" s="184"/>
      <c r="D13" s="127"/>
      <c r="E13" s="127"/>
      <c r="F13" s="185"/>
      <c r="G13" s="186"/>
      <c r="I13" s="271"/>
      <c r="J13" s="271"/>
    </row>
    <row r="14" spans="1:10" ht="19.5" customHeight="1">
      <c r="A14" s="738"/>
      <c r="B14" s="172" t="s">
        <v>796</v>
      </c>
      <c r="C14" s="173"/>
      <c r="D14" s="113"/>
      <c r="E14" s="113"/>
      <c r="F14" s="174"/>
      <c r="G14" s="175"/>
      <c r="J14" s="271"/>
    </row>
    <row r="15" spans="1:10" ht="19.5" customHeight="1">
      <c r="A15" s="738"/>
      <c r="B15" s="172" t="s">
        <v>425</v>
      </c>
      <c r="C15" s="173"/>
      <c r="D15" s="113"/>
      <c r="E15" s="113"/>
      <c r="F15" s="174"/>
      <c r="G15" s="175"/>
    </row>
    <row r="16" spans="1:10" ht="19.5" customHeight="1">
      <c r="A16" s="738"/>
      <c r="B16" s="176" t="s">
        <v>426</v>
      </c>
      <c r="C16" s="177"/>
      <c r="D16" s="117"/>
      <c r="E16" s="117"/>
      <c r="F16" s="178"/>
      <c r="G16" s="179"/>
    </row>
    <row r="17" spans="1:7" ht="19.5" customHeight="1">
      <c r="A17" s="738"/>
      <c r="B17" s="180" t="s">
        <v>427</v>
      </c>
      <c r="C17" s="145">
        <f>SUM(C13:C16)</f>
        <v>0</v>
      </c>
      <c r="D17" s="145">
        <f>SUM(D13:D16)</f>
        <v>0</v>
      </c>
      <c r="E17" s="145">
        <f>SUM(E13:E16)</f>
        <v>0</v>
      </c>
      <c r="F17" s="145">
        <f>SUM(F13:F16)</f>
        <v>0</v>
      </c>
      <c r="G17" s="181">
        <f>SUM(G13:G16)</f>
        <v>0</v>
      </c>
    </row>
    <row r="18" spans="1:7" ht="19.5" customHeight="1">
      <c r="A18" s="738" t="s">
        <v>428</v>
      </c>
      <c r="B18" s="183" t="s">
        <v>429</v>
      </c>
      <c r="C18" s="184"/>
      <c r="D18" s="127"/>
      <c r="E18" s="127"/>
      <c r="F18" s="185"/>
      <c r="G18" s="186"/>
    </row>
    <row r="19" spans="1:7" ht="19.5" customHeight="1">
      <c r="A19" s="738"/>
      <c r="B19" s="172" t="s">
        <v>430</v>
      </c>
      <c r="C19" s="173"/>
      <c r="D19" s="113"/>
      <c r="E19" s="113"/>
      <c r="F19" s="174"/>
      <c r="G19" s="175"/>
    </row>
    <row r="20" spans="1:7" ht="19.5" customHeight="1">
      <c r="A20" s="738"/>
      <c r="B20" s="172" t="s">
        <v>431</v>
      </c>
      <c r="C20" s="173"/>
      <c r="D20" s="113"/>
      <c r="E20" s="113"/>
      <c r="F20" s="174"/>
      <c r="G20" s="175"/>
    </row>
    <row r="21" spans="1:7" ht="19.5" customHeight="1">
      <c r="A21" s="738"/>
      <c r="B21" s="187" t="s">
        <v>526</v>
      </c>
      <c r="C21" s="173"/>
      <c r="D21" s="173"/>
      <c r="E21" s="173"/>
      <c r="F21" s="174"/>
      <c r="G21" s="175"/>
    </row>
    <row r="22" spans="1:7" ht="19.5" customHeight="1">
      <c r="A22" s="738"/>
      <c r="B22" s="187" t="s">
        <v>525</v>
      </c>
      <c r="C22" s="173"/>
      <c r="D22" s="173"/>
      <c r="E22" s="173"/>
      <c r="F22" s="174"/>
      <c r="G22" s="175"/>
    </row>
    <row r="23" spans="1:7" ht="19.5" customHeight="1">
      <c r="A23" s="738"/>
      <c r="B23" s="172" t="s">
        <v>432</v>
      </c>
      <c r="C23" s="173"/>
      <c r="D23" s="173"/>
      <c r="E23" s="173"/>
      <c r="F23" s="174"/>
      <c r="G23" s="175"/>
    </row>
    <row r="24" spans="1:7" ht="19.5" customHeight="1">
      <c r="A24" s="738"/>
      <c r="B24" s="172" t="s">
        <v>433</v>
      </c>
      <c r="C24" s="173"/>
      <c r="D24" s="173"/>
      <c r="E24" s="173"/>
      <c r="F24" s="174"/>
      <c r="G24" s="175"/>
    </row>
    <row r="25" spans="1:7" ht="19.5" customHeight="1">
      <c r="A25" s="738"/>
      <c r="B25" s="172" t="s">
        <v>434</v>
      </c>
      <c r="C25" s="173"/>
      <c r="D25" s="173"/>
      <c r="E25" s="173"/>
      <c r="F25" s="174"/>
      <c r="G25" s="175"/>
    </row>
    <row r="26" spans="1:7" ht="19.5" customHeight="1">
      <c r="A26" s="738"/>
      <c r="B26" s="172" t="s">
        <v>435</v>
      </c>
      <c r="C26" s="173"/>
      <c r="D26" s="173"/>
      <c r="E26" s="173"/>
      <c r="F26" s="174"/>
      <c r="G26" s="175"/>
    </row>
    <row r="27" spans="1:7" ht="19.5" customHeight="1">
      <c r="A27" s="738"/>
      <c r="B27" s="172" t="s">
        <v>436</v>
      </c>
      <c r="C27" s="173"/>
      <c r="D27" s="173"/>
      <c r="E27" s="173"/>
      <c r="F27" s="174"/>
      <c r="G27" s="175"/>
    </row>
    <row r="28" spans="1:7" ht="19.5" customHeight="1">
      <c r="A28" s="738"/>
      <c r="B28" s="172" t="s">
        <v>437</v>
      </c>
      <c r="C28" s="173"/>
      <c r="D28" s="173"/>
      <c r="E28" s="173"/>
      <c r="F28" s="174"/>
      <c r="G28" s="175"/>
    </row>
    <row r="29" spans="1:7" ht="19.5" customHeight="1">
      <c r="A29" s="738"/>
      <c r="B29" s="172" t="s">
        <v>438</v>
      </c>
      <c r="C29" s="173"/>
      <c r="D29" s="173"/>
      <c r="E29" s="173"/>
      <c r="F29" s="174"/>
      <c r="G29" s="175"/>
    </row>
    <row r="30" spans="1:7" ht="19.5" customHeight="1">
      <c r="A30" s="738"/>
      <c r="B30" s="172" t="s">
        <v>439</v>
      </c>
      <c r="C30" s="173"/>
      <c r="D30" s="173"/>
      <c r="E30" s="173"/>
      <c r="F30" s="174"/>
      <c r="G30" s="175"/>
    </row>
    <row r="31" spans="1:7" ht="19.5" customHeight="1">
      <c r="A31" s="738"/>
      <c r="B31" s="176" t="s">
        <v>440</v>
      </c>
      <c r="C31" s="177"/>
      <c r="D31" s="177"/>
      <c r="E31" s="177"/>
      <c r="F31" s="178"/>
      <c r="G31" s="179"/>
    </row>
    <row r="32" spans="1:7" ht="19.5" customHeight="1">
      <c r="A32" s="738"/>
      <c r="B32" s="180" t="s">
        <v>441</v>
      </c>
      <c r="C32" s="145">
        <f>SUM(C18:C31)</f>
        <v>0</v>
      </c>
      <c r="D32" s="145">
        <f>SUM(D18:D31)</f>
        <v>0</v>
      </c>
      <c r="E32" s="145">
        <f>SUM(E18:E31)</f>
        <v>0</v>
      </c>
      <c r="F32" s="145">
        <f>SUM(F18:F31)</f>
        <v>0</v>
      </c>
      <c r="G32" s="181">
        <f>SUM(G18:G31)</f>
        <v>0</v>
      </c>
    </row>
    <row r="33" spans="1:7" ht="19.5" customHeight="1">
      <c r="A33" s="731" t="s">
        <v>442</v>
      </c>
      <c r="B33" s="750"/>
      <c r="C33" s="145">
        <f>C12+C17+C32</f>
        <v>0</v>
      </c>
      <c r="D33" s="145">
        <f>D12+D17+D32</f>
        <v>0</v>
      </c>
      <c r="E33" s="145">
        <f>E12+E17+E32</f>
        <v>0</v>
      </c>
      <c r="F33" s="145">
        <f>F12+F17+F32</f>
        <v>0</v>
      </c>
      <c r="G33" s="181">
        <f>G12+G17+G32</f>
        <v>0</v>
      </c>
    </row>
    <row r="34" spans="1:7" ht="19.5" customHeight="1">
      <c r="A34" s="747" t="s">
        <v>443</v>
      </c>
      <c r="B34" s="748"/>
      <c r="C34" s="169"/>
      <c r="D34" s="169"/>
      <c r="E34" s="169"/>
      <c r="F34" s="170"/>
      <c r="G34" s="171"/>
    </row>
    <row r="35" spans="1:7" ht="19.5" customHeight="1">
      <c r="A35" s="731" t="s">
        <v>444</v>
      </c>
      <c r="B35" s="750"/>
      <c r="C35" s="122">
        <f>SUM(C33:C34)</f>
        <v>0</v>
      </c>
      <c r="D35" s="145">
        <f>SUM(D33:D34)</f>
        <v>0</v>
      </c>
      <c r="E35" s="145">
        <f>SUM(E33:E34)</f>
        <v>0</v>
      </c>
      <c r="F35" s="145">
        <f>SUM(F33:F34)</f>
        <v>0</v>
      </c>
      <c r="G35" s="181">
        <f>SUM(G33:G34)</f>
        <v>0</v>
      </c>
    </row>
    <row r="36" spans="1:7" ht="19.5" customHeight="1">
      <c r="A36" s="738" t="s">
        <v>445</v>
      </c>
      <c r="B36" s="749"/>
      <c r="C36" s="169"/>
      <c r="D36" s="169"/>
      <c r="E36" s="169"/>
      <c r="F36" s="170"/>
      <c r="G36" s="171"/>
    </row>
    <row r="37" spans="1:7" ht="19.5" customHeight="1" thickBot="1">
      <c r="A37" s="751" t="s">
        <v>446</v>
      </c>
      <c r="B37" s="752"/>
      <c r="C37" s="188">
        <f>C35-C36</f>
        <v>0</v>
      </c>
      <c r="D37" s="147">
        <f>D35-D36</f>
        <v>0</v>
      </c>
      <c r="E37" s="147">
        <f>E35-E36</f>
        <v>0</v>
      </c>
      <c r="F37" s="147">
        <f>F35-F36</f>
        <v>0</v>
      </c>
      <c r="G37" s="189">
        <f>G35-G36</f>
        <v>0</v>
      </c>
    </row>
  </sheetData>
  <mergeCells count="10">
    <mergeCell ref="A34:B34"/>
    <mergeCell ref="A35:B35"/>
    <mergeCell ref="A36:B36"/>
    <mergeCell ref="A37:B37"/>
    <mergeCell ref="B2:G2"/>
    <mergeCell ref="A4:B4"/>
    <mergeCell ref="A5:A12"/>
    <mergeCell ref="A13:A17"/>
    <mergeCell ref="A18:A32"/>
    <mergeCell ref="A33:B33"/>
  </mergeCells>
  <phoneticPr fontId="11"/>
  <pageMargins left="0.74803149606299213" right="0.74803149606299213" top="0.98425196850393704" bottom="0.98425196850393704" header="0.51181102362204722" footer="0.51181102362204722"/>
  <pageSetup paperSize="9" scale="74"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CC"/>
    <pageSetUpPr fitToPage="1"/>
  </sheetPr>
  <dimension ref="A1:L156"/>
  <sheetViews>
    <sheetView view="pageBreakPreview" zoomScale="80" zoomScaleNormal="100" zoomScaleSheetLayoutView="80" workbookViewId="0">
      <selection activeCell="K8" sqref="K8"/>
    </sheetView>
  </sheetViews>
  <sheetFormatPr defaultColWidth="9" defaultRowHeight="14.25"/>
  <cols>
    <col min="1" max="1" width="22.125" style="99" customWidth="1"/>
    <col min="2" max="6" width="15.75" style="99" customWidth="1"/>
    <col min="7" max="16384" width="9" style="99"/>
  </cols>
  <sheetData>
    <row r="1" spans="1:9">
      <c r="A1" s="97" t="s">
        <v>447</v>
      </c>
    </row>
    <row r="2" spans="1:9" ht="30" customHeight="1">
      <c r="A2" s="733" t="s">
        <v>839</v>
      </c>
      <c r="B2" s="733"/>
      <c r="C2" s="733"/>
      <c r="D2" s="733"/>
      <c r="E2" s="733"/>
      <c r="F2" s="733"/>
    </row>
    <row r="3" spans="1:9" ht="17.25" customHeight="1" thickBot="1">
      <c r="A3" s="163"/>
      <c r="B3" s="163"/>
      <c r="C3" s="163"/>
      <c r="D3" s="163"/>
      <c r="E3" s="163"/>
      <c r="F3" s="101" t="s">
        <v>319</v>
      </c>
    </row>
    <row r="4" spans="1:9" ht="19.5" customHeight="1" thickBot="1">
      <c r="A4" s="190" t="s">
        <v>320</v>
      </c>
      <c r="B4" s="164" t="s">
        <v>321</v>
      </c>
      <c r="C4" s="165" t="s">
        <v>592</v>
      </c>
      <c r="D4" s="165" t="s">
        <v>322</v>
      </c>
      <c r="E4" s="166" t="s">
        <v>323</v>
      </c>
      <c r="F4" s="167" t="s">
        <v>591</v>
      </c>
    </row>
    <row r="5" spans="1:9" ht="19.5" customHeight="1">
      <c r="A5" s="191" t="s">
        <v>797</v>
      </c>
      <c r="B5" s="273"/>
      <c r="C5" s="274"/>
      <c r="D5" s="274"/>
      <c r="E5" s="275"/>
      <c r="F5" s="276"/>
      <c r="H5" s="271"/>
      <c r="I5" s="271"/>
    </row>
    <row r="6" spans="1:9" ht="19.5" customHeight="1">
      <c r="A6" s="272" t="s">
        <v>798</v>
      </c>
      <c r="B6" s="112"/>
      <c r="C6" s="113"/>
      <c r="D6" s="113"/>
      <c r="E6" s="174"/>
      <c r="F6" s="175"/>
      <c r="H6" s="271"/>
      <c r="I6" s="271"/>
    </row>
    <row r="7" spans="1:9" ht="19.5" customHeight="1">
      <c r="A7" s="192" t="s">
        <v>799</v>
      </c>
      <c r="B7" s="112"/>
      <c r="C7" s="113"/>
      <c r="D7" s="113"/>
      <c r="E7" s="174"/>
      <c r="F7" s="175"/>
      <c r="H7" s="271"/>
      <c r="I7" s="271"/>
    </row>
    <row r="8" spans="1:9" ht="19.5" customHeight="1">
      <c r="A8" s="192" t="s">
        <v>448</v>
      </c>
      <c r="B8" s="112"/>
      <c r="C8" s="113"/>
      <c r="D8" s="113"/>
      <c r="E8" s="174"/>
      <c r="F8" s="175"/>
      <c r="H8" s="271"/>
    </row>
    <row r="9" spans="1:9" ht="19.5" customHeight="1">
      <c r="A9" s="192" t="s">
        <v>449</v>
      </c>
      <c r="B9" s="112"/>
      <c r="C9" s="113"/>
      <c r="D9" s="113"/>
      <c r="E9" s="174"/>
      <c r="F9" s="175"/>
    </row>
    <row r="10" spans="1:9" ht="19.5" customHeight="1">
      <c r="A10" s="192" t="s">
        <v>450</v>
      </c>
      <c r="B10" s="112"/>
      <c r="C10" s="113"/>
      <c r="D10" s="113"/>
      <c r="E10" s="174"/>
      <c r="F10" s="175"/>
    </row>
    <row r="11" spans="1:9" ht="19.5" customHeight="1">
      <c r="A11" s="192" t="s">
        <v>451</v>
      </c>
      <c r="B11" s="112"/>
      <c r="C11" s="113"/>
      <c r="D11" s="113"/>
      <c r="E11" s="174"/>
      <c r="F11" s="175"/>
    </row>
    <row r="12" spans="1:9" ht="19.5" customHeight="1">
      <c r="A12" s="192" t="s">
        <v>452</v>
      </c>
      <c r="B12" s="112"/>
      <c r="C12" s="113"/>
      <c r="D12" s="113"/>
      <c r="E12" s="174"/>
      <c r="F12" s="175"/>
    </row>
    <row r="13" spans="1:9" ht="19.5" customHeight="1">
      <c r="A13" s="192" t="s">
        <v>453</v>
      </c>
      <c r="B13" s="112"/>
      <c r="C13" s="113"/>
      <c r="D13" s="113"/>
      <c r="E13" s="174"/>
      <c r="F13" s="175"/>
    </row>
    <row r="14" spans="1:9" ht="19.5" customHeight="1">
      <c r="A14" s="192" t="s">
        <v>454</v>
      </c>
      <c r="B14" s="112"/>
      <c r="C14" s="113"/>
      <c r="D14" s="113"/>
      <c r="E14" s="174"/>
      <c r="F14" s="175"/>
    </row>
    <row r="15" spans="1:9" ht="19.5" customHeight="1">
      <c r="A15" s="192" t="s">
        <v>455</v>
      </c>
      <c r="B15" s="112"/>
      <c r="C15" s="113"/>
      <c r="D15" s="113"/>
      <c r="E15" s="174"/>
      <c r="F15" s="175"/>
    </row>
    <row r="16" spans="1:9" ht="19.5" customHeight="1">
      <c r="A16" s="192" t="s">
        <v>456</v>
      </c>
      <c r="B16" s="112"/>
      <c r="C16" s="113"/>
      <c r="D16" s="113"/>
      <c r="E16" s="174"/>
      <c r="F16" s="175"/>
    </row>
    <row r="17" spans="1:9" ht="19.5" customHeight="1">
      <c r="A17" s="192" t="s">
        <v>457</v>
      </c>
      <c r="B17" s="112"/>
      <c r="C17" s="113"/>
      <c r="D17" s="113"/>
      <c r="E17" s="174"/>
      <c r="F17" s="175"/>
    </row>
    <row r="18" spans="1:9" ht="19.5" customHeight="1">
      <c r="A18" s="192" t="s">
        <v>430</v>
      </c>
      <c r="B18" s="112"/>
      <c r="C18" s="113"/>
      <c r="D18" s="113"/>
      <c r="E18" s="174"/>
      <c r="F18" s="175"/>
    </row>
    <row r="19" spans="1:9" ht="19.5" customHeight="1">
      <c r="A19" s="192" t="s">
        <v>433</v>
      </c>
      <c r="B19" s="112"/>
      <c r="C19" s="113"/>
      <c r="D19" s="113"/>
      <c r="E19" s="174"/>
      <c r="F19" s="175"/>
    </row>
    <row r="20" spans="1:9" ht="19.5" customHeight="1">
      <c r="A20" s="192" t="s">
        <v>524</v>
      </c>
      <c r="B20" s="112"/>
      <c r="C20" s="113"/>
      <c r="D20" s="113"/>
      <c r="E20" s="174"/>
      <c r="F20" s="175"/>
    </row>
    <row r="21" spans="1:9" ht="19.5" customHeight="1">
      <c r="A21" s="192" t="s">
        <v>458</v>
      </c>
      <c r="B21" s="112"/>
      <c r="C21" s="113"/>
      <c r="D21" s="113"/>
      <c r="E21" s="174"/>
      <c r="F21" s="175"/>
    </row>
    <row r="22" spans="1:9" ht="19.5" customHeight="1">
      <c r="A22" s="192" t="s">
        <v>432</v>
      </c>
      <c r="B22" s="112"/>
      <c r="C22" s="113"/>
      <c r="D22" s="113"/>
      <c r="E22" s="174"/>
      <c r="F22" s="175"/>
    </row>
    <row r="23" spans="1:9" ht="19.5" customHeight="1">
      <c r="A23" s="192" t="s">
        <v>459</v>
      </c>
      <c r="B23" s="112"/>
      <c r="C23" s="113"/>
      <c r="D23" s="113"/>
      <c r="E23" s="174"/>
      <c r="F23" s="175"/>
      <c r="I23" s="271"/>
    </row>
    <row r="24" spans="1:9" ht="19.5" customHeight="1">
      <c r="A24" s="192" t="s">
        <v>460</v>
      </c>
      <c r="B24" s="112"/>
      <c r="C24" s="113"/>
      <c r="D24" s="113"/>
      <c r="E24" s="174"/>
      <c r="F24" s="175"/>
    </row>
    <row r="25" spans="1:9" ht="19.5" customHeight="1">
      <c r="A25" s="193" t="s">
        <v>440</v>
      </c>
      <c r="B25" s="194"/>
      <c r="C25" s="195"/>
      <c r="D25" s="195"/>
      <c r="E25" s="196"/>
      <c r="F25" s="197"/>
    </row>
    <row r="26" spans="1:9" ht="19.5" customHeight="1" thickBot="1">
      <c r="A26" s="198" t="s">
        <v>461</v>
      </c>
      <c r="B26" s="199">
        <f>SUM(B5:B25)</f>
        <v>0</v>
      </c>
      <c r="C26" s="200">
        <f>SUM(C5:C25)</f>
        <v>0</v>
      </c>
      <c r="D26" s="200">
        <f>SUM(D5:D25)</f>
        <v>0</v>
      </c>
      <c r="E26" s="201">
        <f>SUM(E5:E25)</f>
        <v>0</v>
      </c>
      <c r="F26" s="202">
        <f>SUM(F5:F25)</f>
        <v>0</v>
      </c>
    </row>
    <row r="156" spans="12:12">
      <c r="L156" s="99" t="e">
        <f>【共】法人_販管!F25ｰ</f>
        <v>#NAME?</v>
      </c>
    </row>
  </sheetData>
  <mergeCells count="1">
    <mergeCell ref="A2:F2"/>
  </mergeCells>
  <phoneticPr fontId="11"/>
  <pageMargins left="0.74803149606299213" right="0.74803149606299213" top="0.98425196850393704" bottom="0.98425196850393704" header="0.51181102362204722" footer="0.51181102362204722"/>
  <pageSetup paperSize="9" scale="80"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00CC"/>
    <pageSetUpPr fitToPage="1"/>
  </sheetPr>
  <dimension ref="A1:K49"/>
  <sheetViews>
    <sheetView view="pageBreakPreview" topLeftCell="A19" zoomScale="75" zoomScaleNormal="100" zoomScaleSheetLayoutView="75" workbookViewId="0">
      <selection activeCell="H32" sqref="H32"/>
    </sheetView>
  </sheetViews>
  <sheetFormatPr defaultColWidth="9" defaultRowHeight="14.25"/>
  <cols>
    <col min="1" max="1" width="26.625" style="99" bestFit="1" customWidth="1"/>
    <col min="2" max="6" width="12.625" style="99" customWidth="1"/>
    <col min="7" max="16384" width="9" style="99"/>
  </cols>
  <sheetData>
    <row r="1" spans="1:7">
      <c r="A1" s="97" t="s">
        <v>462</v>
      </c>
    </row>
    <row r="2" spans="1:7" ht="30" customHeight="1">
      <c r="A2" s="733" t="s">
        <v>840</v>
      </c>
      <c r="B2" s="733"/>
      <c r="C2" s="760"/>
      <c r="D2" s="760"/>
      <c r="E2" s="733"/>
      <c r="F2" s="733"/>
    </row>
    <row r="3" spans="1:7" ht="15" customHeight="1" thickBot="1">
      <c r="A3" s="163"/>
      <c r="B3" s="163"/>
      <c r="C3" s="203"/>
      <c r="D3" s="203"/>
      <c r="E3" s="163"/>
      <c r="F3" s="163"/>
    </row>
    <row r="4" spans="1:7" ht="23.25" customHeight="1" thickBot="1">
      <c r="A4" s="204"/>
      <c r="B4" s="102" t="s">
        <v>321</v>
      </c>
      <c r="C4" s="103" t="s">
        <v>592</v>
      </c>
      <c r="D4" s="103" t="s">
        <v>322</v>
      </c>
      <c r="E4" s="104" t="s">
        <v>323</v>
      </c>
      <c r="F4" s="105" t="s">
        <v>591</v>
      </c>
    </row>
    <row r="5" spans="1:7" ht="28.5" customHeight="1">
      <c r="A5" s="205" t="s">
        <v>528</v>
      </c>
      <c r="B5" s="206"/>
      <c r="C5" s="207"/>
      <c r="D5" s="207"/>
      <c r="E5" s="208"/>
      <c r="F5" s="209"/>
    </row>
    <row r="6" spans="1:7" ht="30" customHeight="1" thickBot="1">
      <c r="A6" s="210" t="s">
        <v>463</v>
      </c>
      <c r="B6" s="211"/>
      <c r="C6" s="212"/>
      <c r="D6" s="212"/>
      <c r="E6" s="213"/>
      <c r="F6" s="214"/>
    </row>
    <row r="7" spans="1:7" ht="7.5" customHeight="1">
      <c r="A7" s="215"/>
      <c r="B7" s="215"/>
      <c r="C7" s="215"/>
      <c r="D7" s="215"/>
      <c r="E7" s="215"/>
      <c r="F7" s="215"/>
    </row>
    <row r="8" spans="1:7" ht="21.75" customHeight="1" thickBot="1">
      <c r="A8" s="100"/>
      <c r="C8" s="216"/>
      <c r="D8" s="216"/>
      <c r="F8" s="217" t="s">
        <v>464</v>
      </c>
    </row>
    <row r="9" spans="1:7" ht="20.25" customHeight="1" thickBot="1">
      <c r="A9" s="218" t="s">
        <v>465</v>
      </c>
      <c r="B9" s="164" t="s">
        <v>321</v>
      </c>
      <c r="C9" s="165" t="s">
        <v>592</v>
      </c>
      <c r="D9" s="165" t="s">
        <v>322</v>
      </c>
      <c r="E9" s="166" t="s">
        <v>323</v>
      </c>
      <c r="F9" s="167" t="s">
        <v>591</v>
      </c>
    </row>
    <row r="10" spans="1:7" ht="21" customHeight="1">
      <c r="A10" s="219" t="s">
        <v>466</v>
      </c>
      <c r="B10" s="220"/>
      <c r="C10" s="221"/>
      <c r="D10" s="221"/>
      <c r="E10" s="222"/>
      <c r="F10" s="223"/>
    </row>
    <row r="11" spans="1:7" ht="21" customHeight="1">
      <c r="A11" s="224" t="s">
        <v>467</v>
      </c>
      <c r="B11" s="225" t="e">
        <f>【共】法人_貸借!D16/【共】法人_貸借!D47</f>
        <v>#DIV/0!</v>
      </c>
      <c r="C11" s="226" t="e">
        <f>【共】法人_貸借!E16/【共】法人_貸借!E47</f>
        <v>#DIV/0!</v>
      </c>
      <c r="D11" s="226" t="e">
        <f>【共】法人_貸借!F16/【共】法人_貸借!F47</f>
        <v>#DIV/0!</v>
      </c>
      <c r="E11" s="226" t="e">
        <f>【共】法人_貸借!G16/【共】法人_貸借!G47</f>
        <v>#DIV/0!</v>
      </c>
      <c r="F11" s="227" t="e">
        <f>【共】法人_貸借!H16/【共】法人_貸借!H47</f>
        <v>#DIV/0!</v>
      </c>
      <c r="G11" s="99" t="s">
        <v>468</v>
      </c>
    </row>
    <row r="12" spans="1:7" ht="21" customHeight="1">
      <c r="A12" s="228" t="s">
        <v>469</v>
      </c>
      <c r="B12" s="225" t="e">
        <f>(【共】法人_貸借!D5+【共】法人_貸借!D6)/【共】法人_貸借!D47</f>
        <v>#DIV/0!</v>
      </c>
      <c r="C12" s="226" t="e">
        <f>(【共】法人_貸借!E5+【共】法人_貸借!E6)/【共】法人_貸借!E47</f>
        <v>#DIV/0!</v>
      </c>
      <c r="D12" s="226" t="e">
        <f>(【共】法人_貸借!F5+【共】法人_貸借!F6)/【共】法人_貸借!F47</f>
        <v>#DIV/0!</v>
      </c>
      <c r="E12" s="226" t="e">
        <f>(【共】法人_貸借!G5+【共】法人_貸借!G6)/【共】法人_貸借!G47</f>
        <v>#DIV/0!</v>
      </c>
      <c r="F12" s="227" t="e">
        <f>(【共】法人_貸借!H5+【共】法人_貸借!H6)/【共】法人_貸借!H47</f>
        <v>#DIV/0!</v>
      </c>
      <c r="G12" s="99" t="s">
        <v>470</v>
      </c>
    </row>
    <row r="13" spans="1:7" ht="21" customHeight="1">
      <c r="A13" s="224" t="s">
        <v>471</v>
      </c>
      <c r="B13" s="225" t="e">
        <f>【共】法人_貸借!D60/【共】法人_貸借!D61</f>
        <v>#DIV/0!</v>
      </c>
      <c r="C13" s="226" t="e">
        <f>【共】法人_貸借!E60/【共】法人_貸借!E61</f>
        <v>#DIV/0!</v>
      </c>
      <c r="D13" s="226" t="e">
        <f>【共】法人_貸借!F60/【共】法人_貸借!F61</f>
        <v>#DIV/0!</v>
      </c>
      <c r="E13" s="226" t="e">
        <f>【共】法人_貸借!G60/【共】法人_貸借!G61</f>
        <v>#DIV/0!</v>
      </c>
      <c r="F13" s="227" t="e">
        <f>【共】法人_貸借!H60/【共】法人_貸借!H61</f>
        <v>#DIV/0!</v>
      </c>
      <c r="G13" s="99" t="s">
        <v>472</v>
      </c>
    </row>
    <row r="14" spans="1:7" ht="21" customHeight="1">
      <c r="A14" s="228" t="s">
        <v>473</v>
      </c>
      <c r="B14" s="229" t="e">
        <f>【共】法人_貸借!D36/【共】法人_貸借!D60</f>
        <v>#DIV/0!</v>
      </c>
      <c r="C14" s="230" t="e">
        <f>【共】法人_貸借!E36/【共】法人_貸借!E60</f>
        <v>#DIV/0!</v>
      </c>
      <c r="D14" s="230" t="e">
        <f>【共】法人_貸借!F36/【共】法人_貸借!F60</f>
        <v>#DIV/0!</v>
      </c>
      <c r="E14" s="230" t="e">
        <f>【共】法人_貸借!G36/【共】法人_貸借!G60</f>
        <v>#DIV/0!</v>
      </c>
      <c r="F14" s="231" t="e">
        <f>【共】法人_貸借!H36/【共】法人_貸借!H60</f>
        <v>#DIV/0!</v>
      </c>
      <c r="G14" s="99" t="s">
        <v>474</v>
      </c>
    </row>
    <row r="15" spans="1:7" ht="21" customHeight="1" thickBot="1">
      <c r="A15" s="232" t="s">
        <v>475</v>
      </c>
      <c r="B15" s="233" t="e">
        <f>【共】法人_貸借!D36/(【共】法人_貸借!D52+【共】法人_貸借!D60)</f>
        <v>#DIV/0!</v>
      </c>
      <c r="C15" s="234" t="e">
        <f>【共】法人_貸借!E36/(【共】法人_貸借!E52+【共】法人_貸借!E60)</f>
        <v>#DIV/0!</v>
      </c>
      <c r="D15" s="234" t="e">
        <f>【共】法人_貸借!F36/(【共】法人_貸借!F52+【共】法人_貸借!F60)</f>
        <v>#DIV/0!</v>
      </c>
      <c r="E15" s="234" t="e">
        <f>【共】法人_貸借!G36/(【共】法人_貸借!G52+【共】法人_貸借!G60)</f>
        <v>#DIV/0!</v>
      </c>
      <c r="F15" s="235" t="e">
        <f>【共】法人_貸借!H36/(【共】法人_貸借!H52+【共】法人_貸借!H60)</f>
        <v>#DIV/0!</v>
      </c>
      <c r="G15" s="97" t="s">
        <v>476</v>
      </c>
    </row>
    <row r="16" spans="1:7" ht="21" customHeight="1">
      <c r="A16" s="236" t="s">
        <v>477</v>
      </c>
      <c r="B16" s="237"/>
      <c r="C16" s="238"/>
      <c r="D16" s="238"/>
      <c r="E16" s="239"/>
      <c r="F16" s="240"/>
    </row>
    <row r="17" spans="1:10" ht="21" customHeight="1">
      <c r="A17" s="224" t="s">
        <v>478</v>
      </c>
      <c r="B17" s="241" t="e">
        <f>【共】法人_損益!C12/【共】法人_貸借!D61</f>
        <v>#DIV/0!</v>
      </c>
      <c r="C17" s="242" t="e">
        <f>【共】法人_損益!D12/【共】法人_貸借!E61</f>
        <v>#DIV/0!</v>
      </c>
      <c r="D17" s="242" t="e">
        <f>【共】法人_損益!E12/【共】法人_貸借!F61</f>
        <v>#DIV/0!</v>
      </c>
      <c r="E17" s="242" t="e">
        <f>【共】法人_損益!F12/【共】法人_貸借!G61</f>
        <v>#DIV/0!</v>
      </c>
      <c r="F17" s="243" t="e">
        <f>【共】法人_損益!G12/【共】法人_貸借!H61</f>
        <v>#DIV/0!</v>
      </c>
      <c r="G17" s="99" t="s">
        <v>479</v>
      </c>
    </row>
    <row r="18" spans="1:10" ht="21" customHeight="1">
      <c r="A18" s="244" t="s">
        <v>480</v>
      </c>
      <c r="B18" s="245" t="e">
        <f>【共】法人_損益!C12/【共】法人_貸借!D26</f>
        <v>#DIV/0!</v>
      </c>
      <c r="C18" s="246" t="e">
        <f>【共】法人_損益!D12/【共】法人_貸借!E26</f>
        <v>#DIV/0!</v>
      </c>
      <c r="D18" s="246" t="e">
        <f>【共】法人_損益!E12/【共】法人_貸借!F26</f>
        <v>#DIV/0!</v>
      </c>
      <c r="E18" s="246" t="e">
        <f>【共】法人_損益!F12/【共】法人_貸借!G26</f>
        <v>#DIV/0!</v>
      </c>
      <c r="F18" s="247" t="e">
        <f>【共】法人_損益!G12/【共】法人_貸借!H26</f>
        <v>#DIV/0!</v>
      </c>
      <c r="G18" s="99" t="s">
        <v>481</v>
      </c>
    </row>
    <row r="19" spans="1:10" ht="21" customHeight="1">
      <c r="A19" s="244" t="s">
        <v>482</v>
      </c>
      <c r="B19" s="245" t="e">
        <f>【共】法人_損益!C12/(【共】法人_貸借!D7+【共】法人_貸借!D8+【共】法人_貸借!D9+【共】法人_貸借!D10)</f>
        <v>#DIV/0!</v>
      </c>
      <c r="C19" s="246" t="e">
        <f>【共】法人_損益!D12/(【共】法人_貸借!E7+【共】法人_貸借!E8+【共】法人_貸借!E9+【共】法人_貸借!E10)</f>
        <v>#DIV/0!</v>
      </c>
      <c r="D19" s="246" t="e">
        <f>【共】法人_損益!E12/(【共】法人_貸借!F7+【共】法人_貸借!F8+【共】法人_貸借!F9+【共】法人_貸借!F10)</f>
        <v>#DIV/0!</v>
      </c>
      <c r="E19" s="246" t="e">
        <f>【共】法人_損益!F12/(【共】法人_貸借!G7+【共】法人_貸借!G8+【共】法人_貸借!G9+【共】法人_貸借!G10)</f>
        <v>#DIV/0!</v>
      </c>
      <c r="F19" s="247" t="e">
        <f>【共】法人_損益!G12/(【共】法人_貸借!H7+【共】法人_貸借!H8+【共】法人_貸借!H9+【共】法人_貸借!H10)</f>
        <v>#DIV/0!</v>
      </c>
      <c r="G19" s="99" t="s">
        <v>483</v>
      </c>
    </row>
    <row r="20" spans="1:10" ht="39.75" customHeight="1">
      <c r="A20" s="294" t="s">
        <v>484</v>
      </c>
      <c r="B20" s="248">
        <f>【共】法人_損益!C34+【共】法人_生原!C17+【共】法人_販管!B5+【共】法人_販管!B6+【共】法人_販管!B8+【共】法人_損益!C30+【共】法人_生原!C30+【共】法人_生原!C24+【共】法人_販管!B19+【共】法人_生原!C25+【共】法人_生原!C26+【共】法人_販管!B20+【共】法人_販管!B21</f>
        <v>0</v>
      </c>
      <c r="C20" s="281">
        <f>【共】法人_損益!D34+【共】法人_生原!D17+【共】法人_販管!C5+【共】法人_販管!C6+【共】法人_販管!C8+【共】法人_損益!D30+【共】法人_生原!D30+【共】法人_生原!D24+【共】法人_販管!C19+【共】法人_生原!D25+【共】法人_生原!D26+【共】法人_販管!C20+【共】法人_販管!C21</f>
        <v>0</v>
      </c>
      <c r="D20" s="281">
        <f>【共】法人_損益!E34+【共】法人_生原!E17+【共】法人_販管!D5+【共】法人_販管!D6+【共】法人_販管!D8+【共】法人_損益!E30+【共】法人_生原!E30+【共】法人_生原!E24+【共】法人_販管!D19+【共】法人_生原!E25+【共】法人_生原!E26+【共】法人_販管!D20+【共】法人_販管!D21</f>
        <v>0</v>
      </c>
      <c r="E20" s="281">
        <f>【共】法人_損益!F34+【共】法人_生原!F17+【共】法人_販管!E5+【共】法人_販管!E6+【共】法人_販管!E8+【共】法人_損益!F30+【共】法人_生原!F30+【共】法人_生原!F24+【共】法人_販管!E19+【共】法人_生原!F25+【共】法人_生原!F26+【共】法人_販管!E20+【共】法人_販管!E21</f>
        <v>0</v>
      </c>
      <c r="F20" s="282">
        <f>【共】法人_損益!G34+【共】法人_生原!G17+【共】法人_販管!F5+【共】法人_販管!F6+【共】法人_販管!F8+【共】法人_損益!G30+【共】法人_生原!G30+【共】法人_生原!G24+【共】法人_販管!F19+【共】法人_生原!G25+【共】法人_生原!G26+【共】法人_販管!F20+【共】法人_販管!F21</f>
        <v>0</v>
      </c>
      <c r="G20" s="759" t="s">
        <v>485</v>
      </c>
      <c r="H20" s="729"/>
      <c r="I20" s="729"/>
      <c r="J20" s="729"/>
    </row>
    <row r="21" spans="1:10" ht="21" customHeight="1">
      <c r="A21" s="244" t="s">
        <v>486</v>
      </c>
      <c r="B21" s="248" t="e">
        <f>B20/B6</f>
        <v>#DIV/0!</v>
      </c>
      <c r="C21" s="249" t="e">
        <f>C20/C6</f>
        <v>#DIV/0!</v>
      </c>
      <c r="D21" s="249" t="e">
        <f>D20/D6</f>
        <v>#DIV/0!</v>
      </c>
      <c r="E21" s="249" t="e">
        <f>E20/E6</f>
        <v>#DIV/0!</v>
      </c>
      <c r="F21" s="250" t="e">
        <f>F20/F6</f>
        <v>#DIV/0!</v>
      </c>
      <c r="G21" s="99" t="s">
        <v>487</v>
      </c>
    </row>
    <row r="22" spans="1:10" ht="21" customHeight="1">
      <c r="A22" s="228" t="s">
        <v>488</v>
      </c>
      <c r="B22" s="225" t="e">
        <f>【共】法人_損益!C18/【共】法人_損益!C12</f>
        <v>#DIV/0!</v>
      </c>
      <c r="C22" s="226" t="e">
        <f>【共】法人_損益!D18/【共】法人_損益!D12</f>
        <v>#DIV/0!</v>
      </c>
      <c r="D22" s="226" t="e">
        <f>【共】法人_損益!E18/【共】法人_損益!E12</f>
        <v>#DIV/0!</v>
      </c>
      <c r="E22" s="226" t="e">
        <f>【共】法人_損益!F18/【共】法人_損益!F12</f>
        <v>#DIV/0!</v>
      </c>
      <c r="F22" s="227" t="e">
        <f>【共】法人_損益!G18/【共】法人_損益!G12</f>
        <v>#DIV/0!</v>
      </c>
      <c r="G22" s="99" t="s">
        <v>489</v>
      </c>
    </row>
    <row r="23" spans="1:10" ht="21" customHeight="1">
      <c r="A23" s="244" t="s">
        <v>490</v>
      </c>
      <c r="B23" s="225" t="e">
        <f>【共】法人_生原!C12/【共】法人_損益!C12</f>
        <v>#DIV/0!</v>
      </c>
      <c r="C23" s="226" t="e">
        <f>【共】法人_生原!D12/【共】法人_損益!D12</f>
        <v>#DIV/0!</v>
      </c>
      <c r="D23" s="226" t="e">
        <f>【共】法人_生原!E12/【共】法人_損益!E12</f>
        <v>#DIV/0!</v>
      </c>
      <c r="E23" s="226" t="e">
        <f>【共】法人_生原!F12/【共】法人_損益!F12</f>
        <v>#DIV/0!</v>
      </c>
      <c r="F23" s="227" t="e">
        <f>【共】法人_生原!G12/【共】法人_損益!G12</f>
        <v>#DIV/0!</v>
      </c>
      <c r="G23" s="99" t="s">
        <v>491</v>
      </c>
    </row>
    <row r="24" spans="1:10" ht="33.75" customHeight="1">
      <c r="A24" s="251" t="s">
        <v>492</v>
      </c>
      <c r="B24" s="252" t="e">
        <f>【共】法人_生原!C17/【共】法人_損益!C12</f>
        <v>#DIV/0!</v>
      </c>
      <c r="C24" s="226" t="e">
        <f>【共】法人_生原!D17/【共】法人_損益!D12</f>
        <v>#DIV/0!</v>
      </c>
      <c r="D24" s="226" t="e">
        <f>【共】法人_生原!E17/【共】法人_損益!E12</f>
        <v>#DIV/0!</v>
      </c>
      <c r="E24" s="226" t="e">
        <f>【共】法人_生原!F17/【共】法人_損益!F12</f>
        <v>#DIV/0!</v>
      </c>
      <c r="F24" s="253" t="e">
        <f>【共】法人_生原!G17/【共】法人_損益!G12</f>
        <v>#DIV/0!</v>
      </c>
      <c r="G24" s="99" t="s">
        <v>493</v>
      </c>
    </row>
    <row r="25" spans="1:10" ht="33.75" customHeight="1" thickBot="1">
      <c r="A25" s="254" t="s">
        <v>494</v>
      </c>
      <c r="B25" s="255" t="e">
        <f>(【共】法人_生原!C17+【共】法人_販管!B5+【共】法人_販管!B6+【共】法人_販管!B8)/【共】法人_損益!C12</f>
        <v>#DIV/0!</v>
      </c>
      <c r="C25" s="283" t="e">
        <f>(【共】法人_生原!D17+【共】法人_販管!C5+【共】法人_販管!C6+【共】法人_販管!C8)/【共】法人_損益!D12</f>
        <v>#DIV/0!</v>
      </c>
      <c r="D25" s="283" t="e">
        <f>(【共】法人_生原!E17+【共】法人_販管!D5+【共】法人_販管!D6+【共】法人_販管!D8)/【共】法人_損益!E12</f>
        <v>#DIV/0!</v>
      </c>
      <c r="E25" s="283" t="e">
        <f>(【共】法人_生原!F17+【共】法人_販管!E5+【共】法人_販管!E6+【共】法人_販管!E8)/【共】法人_損益!F12</f>
        <v>#DIV/0!</v>
      </c>
      <c r="F25" s="284" t="e">
        <f>(【共】法人_生原!G17+【共】法人_販管!F5+【共】法人_販管!F6+【共】法人_販管!F8)/【共】法人_損益!G12</f>
        <v>#DIV/0!</v>
      </c>
      <c r="G25" s="97" t="s">
        <v>495</v>
      </c>
    </row>
    <row r="26" spans="1:10" ht="21" customHeight="1">
      <c r="A26" s="236" t="s">
        <v>496</v>
      </c>
      <c r="B26" s="237"/>
      <c r="C26" s="238"/>
      <c r="D26" s="238"/>
      <c r="E26" s="239"/>
      <c r="F26" s="240"/>
    </row>
    <row r="27" spans="1:10" ht="21" customHeight="1">
      <c r="A27" s="224" t="s">
        <v>497</v>
      </c>
      <c r="B27" s="256" t="e">
        <f>【共】法人_損益!C34/【共】法人_貸借!D61</f>
        <v>#DIV/0!</v>
      </c>
      <c r="C27" s="257" t="e">
        <f>【共】法人_損益!D34/【共】法人_貸借!E61</f>
        <v>#DIV/0!</v>
      </c>
      <c r="D27" s="257" t="e">
        <f>【共】法人_損益!E34/【共】法人_貸借!F61</f>
        <v>#DIV/0!</v>
      </c>
      <c r="E27" s="257" t="e">
        <f>【共】法人_損益!F34/【共】法人_貸借!G61</f>
        <v>#DIV/0!</v>
      </c>
      <c r="F27" s="258" t="e">
        <f>【共】法人_損益!G34/【共】法人_貸借!H61</f>
        <v>#DIV/0!</v>
      </c>
      <c r="G27" s="99" t="s">
        <v>498</v>
      </c>
    </row>
    <row r="28" spans="1:10" ht="21" customHeight="1">
      <c r="A28" s="224" t="s">
        <v>499</v>
      </c>
      <c r="B28" s="256" t="e">
        <f>【共】法人_損益!C19/【共】法人_損益!C12</f>
        <v>#DIV/0!</v>
      </c>
      <c r="C28" s="257" t="e">
        <f>【共】法人_損益!D19/【共】法人_損益!D12</f>
        <v>#DIV/0!</v>
      </c>
      <c r="D28" s="257" t="e">
        <f>【共】法人_損益!E19/【共】法人_損益!E12</f>
        <v>#DIV/0!</v>
      </c>
      <c r="E28" s="257" t="e">
        <f>【共】法人_損益!F19/【共】法人_損益!F12</f>
        <v>#DIV/0!</v>
      </c>
      <c r="F28" s="258" t="e">
        <f>【共】法人_損益!G19/【共】法人_損益!G12</f>
        <v>#DIV/0!</v>
      </c>
      <c r="G28" s="99" t="s">
        <v>500</v>
      </c>
    </row>
    <row r="29" spans="1:10" ht="21" customHeight="1">
      <c r="A29" s="228" t="s">
        <v>501</v>
      </c>
      <c r="B29" s="256" t="e">
        <f>【共】法人_損益!C21/【共】法人_損益!C12</f>
        <v>#DIV/0!</v>
      </c>
      <c r="C29" s="257" t="e">
        <f>【共】法人_損益!D21/【共】法人_損益!D12</f>
        <v>#DIV/0!</v>
      </c>
      <c r="D29" s="257" t="e">
        <f>【共】法人_損益!E21/【共】法人_損益!E12</f>
        <v>#DIV/0!</v>
      </c>
      <c r="E29" s="257" t="e">
        <f>【共】法人_損益!F21/【共】法人_損益!F12</f>
        <v>#DIV/0!</v>
      </c>
      <c r="F29" s="258" t="e">
        <f>【共】法人_損益!G21/【共】法人_損益!G12</f>
        <v>#DIV/0!</v>
      </c>
      <c r="G29" s="99" t="s">
        <v>502</v>
      </c>
    </row>
    <row r="30" spans="1:10" ht="21" customHeight="1" thickBot="1">
      <c r="A30" s="232" t="s">
        <v>503</v>
      </c>
      <c r="B30" s="259" t="e">
        <f>【共】法人_損益!C34/【共】法人_損益!C12</f>
        <v>#DIV/0!</v>
      </c>
      <c r="C30" s="260" t="e">
        <f>【共】法人_損益!D34/【共】法人_損益!D12</f>
        <v>#DIV/0!</v>
      </c>
      <c r="D30" s="260" t="e">
        <f>【共】法人_損益!E34/【共】法人_損益!E12</f>
        <v>#DIV/0!</v>
      </c>
      <c r="E30" s="260" t="e">
        <f>【共】法人_損益!F34/【共】法人_損益!F12</f>
        <v>#DIV/0!</v>
      </c>
      <c r="F30" s="261" t="e">
        <f>【共】法人_損益!G34/【共】法人_損益!G12</f>
        <v>#DIV/0!</v>
      </c>
      <c r="G30" s="99" t="s">
        <v>504</v>
      </c>
    </row>
    <row r="31" spans="1:10" ht="15" customHeight="1">
      <c r="C31" s="216"/>
      <c r="D31" s="216"/>
    </row>
    <row r="32" spans="1:10" ht="15.75" customHeight="1" thickBot="1">
      <c r="C32" s="216"/>
      <c r="D32" s="216"/>
    </row>
    <row r="33" spans="1:11" ht="21.75" customHeight="1">
      <c r="A33" s="761" t="s">
        <v>505</v>
      </c>
      <c r="B33" s="762"/>
      <c r="C33" s="762"/>
      <c r="D33" s="762"/>
      <c r="E33" s="762"/>
      <c r="F33" s="763"/>
      <c r="G33" s="262"/>
      <c r="H33" s="263"/>
      <c r="I33" s="263"/>
      <c r="J33" s="263"/>
      <c r="K33" s="263"/>
    </row>
    <row r="34" spans="1:11" ht="21.75" customHeight="1">
      <c r="A34" s="764"/>
      <c r="B34" s="765"/>
      <c r="C34" s="765"/>
      <c r="D34" s="765"/>
      <c r="E34" s="765"/>
      <c r="F34" s="766"/>
      <c r="G34" s="262"/>
      <c r="H34" s="263"/>
      <c r="I34" s="263"/>
      <c r="J34" s="263"/>
      <c r="K34" s="263"/>
    </row>
    <row r="35" spans="1:11" ht="21.75" customHeight="1">
      <c r="A35" s="764"/>
      <c r="B35" s="765"/>
      <c r="C35" s="765"/>
      <c r="D35" s="765"/>
      <c r="E35" s="765"/>
      <c r="F35" s="766"/>
      <c r="G35" s="262"/>
      <c r="H35" s="263"/>
      <c r="I35" s="263"/>
      <c r="J35" s="263"/>
      <c r="K35" s="263"/>
    </row>
    <row r="36" spans="1:11" ht="21.75" customHeight="1">
      <c r="A36" s="764"/>
      <c r="B36" s="765"/>
      <c r="C36" s="765"/>
      <c r="D36" s="765"/>
      <c r="E36" s="765"/>
      <c r="F36" s="766"/>
      <c r="G36" s="262"/>
      <c r="H36" s="263"/>
      <c r="I36" s="263"/>
      <c r="J36" s="263"/>
      <c r="K36" s="263"/>
    </row>
    <row r="37" spans="1:11" ht="21.75" customHeight="1">
      <c r="A37" s="764"/>
      <c r="B37" s="765"/>
      <c r="C37" s="765"/>
      <c r="D37" s="765"/>
      <c r="E37" s="765"/>
      <c r="F37" s="766"/>
      <c r="G37" s="262"/>
      <c r="H37" s="263"/>
      <c r="I37" s="263"/>
      <c r="J37" s="263"/>
      <c r="K37" s="263"/>
    </row>
    <row r="38" spans="1:11" ht="21.75" customHeight="1" thickBot="1">
      <c r="A38" s="767"/>
      <c r="B38" s="768"/>
      <c r="C38" s="768"/>
      <c r="D38" s="768"/>
      <c r="E38" s="768"/>
      <c r="F38" s="769"/>
      <c r="G38" s="262"/>
      <c r="H38" s="263"/>
      <c r="I38" s="263"/>
      <c r="J38" s="263"/>
      <c r="K38" s="263"/>
    </row>
    <row r="40" spans="1:11" ht="15.75" customHeight="1">
      <c r="A40" s="264" t="s">
        <v>506</v>
      </c>
      <c r="B40" s="264"/>
      <c r="C40" s="264"/>
      <c r="D40" s="265"/>
      <c r="E40" s="265"/>
    </row>
    <row r="41" spans="1:11" ht="15.75" customHeight="1">
      <c r="A41" s="264"/>
      <c r="B41" s="770" t="s">
        <v>507</v>
      </c>
      <c r="C41" s="770"/>
      <c r="D41" s="770" t="s">
        <v>508</v>
      </c>
      <c r="E41" s="770"/>
    </row>
    <row r="42" spans="1:11" ht="15.75" customHeight="1">
      <c r="A42" s="266" t="s">
        <v>509</v>
      </c>
      <c r="B42" s="771" t="s">
        <v>510</v>
      </c>
      <c r="C42" s="771"/>
      <c r="D42" s="771" t="s">
        <v>511</v>
      </c>
      <c r="E42" s="771"/>
    </row>
    <row r="43" spans="1:11" ht="15.75" customHeight="1">
      <c r="A43" s="267" t="s">
        <v>499</v>
      </c>
      <c r="B43" s="771" t="s">
        <v>512</v>
      </c>
      <c r="C43" s="771"/>
      <c r="D43" s="771" t="s">
        <v>512</v>
      </c>
      <c r="E43" s="771"/>
    </row>
    <row r="44" spans="1:11" ht="15.75" customHeight="1">
      <c r="A44" s="266" t="s">
        <v>503</v>
      </c>
      <c r="B44" s="771" t="s">
        <v>510</v>
      </c>
      <c r="C44" s="771"/>
      <c r="D44" s="771" t="s">
        <v>513</v>
      </c>
      <c r="E44" s="771"/>
    </row>
    <row r="45" spans="1:11" ht="15.75" customHeight="1">
      <c r="A45" s="266" t="s">
        <v>514</v>
      </c>
      <c r="B45" s="771" t="s">
        <v>515</v>
      </c>
      <c r="C45" s="771"/>
      <c r="D45" s="771" t="s">
        <v>516</v>
      </c>
      <c r="E45" s="771"/>
    </row>
    <row r="46" spans="1:11" ht="15.75" customHeight="1">
      <c r="A46" s="266" t="s">
        <v>517</v>
      </c>
      <c r="B46" s="771" t="s">
        <v>518</v>
      </c>
      <c r="C46" s="771"/>
      <c r="D46" s="771" t="s">
        <v>519</v>
      </c>
      <c r="E46" s="771"/>
    </row>
    <row r="47" spans="1:11" ht="15.75" customHeight="1">
      <c r="A47" s="266" t="s">
        <v>520</v>
      </c>
      <c r="B47" s="771" t="s">
        <v>512</v>
      </c>
      <c r="C47" s="771"/>
      <c r="D47" s="771" t="s">
        <v>512</v>
      </c>
      <c r="E47" s="771"/>
    </row>
    <row r="48" spans="1:11" ht="15.75" customHeight="1">
      <c r="A48" s="266" t="s">
        <v>521</v>
      </c>
      <c r="B48" s="771" t="s">
        <v>522</v>
      </c>
      <c r="C48" s="771"/>
      <c r="D48" s="771" t="s">
        <v>522</v>
      </c>
      <c r="E48" s="771"/>
    </row>
    <row r="49" spans="1:5" ht="20.25" customHeight="1">
      <c r="A49" s="264"/>
      <c r="B49" s="264"/>
      <c r="C49" s="264"/>
      <c r="D49" s="264"/>
      <c r="E49" s="268" t="s">
        <v>523</v>
      </c>
    </row>
  </sheetData>
  <mergeCells count="19">
    <mergeCell ref="B48:C48"/>
    <mergeCell ref="D48:E48"/>
    <mergeCell ref="B45:C45"/>
    <mergeCell ref="D45:E45"/>
    <mergeCell ref="B46:C46"/>
    <mergeCell ref="D46:E46"/>
    <mergeCell ref="B47:C47"/>
    <mergeCell ref="D47:E47"/>
    <mergeCell ref="B42:C42"/>
    <mergeCell ref="D42:E42"/>
    <mergeCell ref="B43:C43"/>
    <mergeCell ref="D43:E43"/>
    <mergeCell ref="B44:C44"/>
    <mergeCell ref="D44:E44"/>
    <mergeCell ref="G20:J20"/>
    <mergeCell ref="A2:F2"/>
    <mergeCell ref="A33:F38"/>
    <mergeCell ref="B41:C41"/>
    <mergeCell ref="D41:E41"/>
  </mergeCells>
  <phoneticPr fontId="11"/>
  <pageMargins left="0.74803149606299213" right="0.74803149606299213" top="0.98425196850393704" bottom="0.98425196850393704" header="0.51181102362204722" footer="0.51181102362204722"/>
  <pageSetup paperSize="9" scale="7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【共】経営相談カルテ（別紙様式第２号）</vt:lpstr>
      <vt:lpstr>【共】個人_損益</vt:lpstr>
      <vt:lpstr>【共】個人_貸借</vt:lpstr>
      <vt:lpstr>【共】個人_経営分析</vt:lpstr>
      <vt:lpstr>【共】法人_損益</vt:lpstr>
      <vt:lpstr>【共】法人_貸借</vt:lpstr>
      <vt:lpstr>【共】法人_生原</vt:lpstr>
      <vt:lpstr>【共】法人_販管</vt:lpstr>
      <vt:lpstr>【共】法人_経営分析</vt:lpstr>
      <vt:lpstr>融資用（個人）1</vt:lpstr>
      <vt:lpstr>'【共】経営相談カルテ（別紙様式第２号）'!Print_Area</vt:lpstr>
      <vt:lpstr>【共】個人_経営分析!Print_Area</vt:lpstr>
      <vt:lpstr>【共】個人_損益!Print_Area</vt:lpstr>
      <vt:lpstr>【共】個人_貸借!Print_Area</vt:lpstr>
      <vt:lpstr>【共】法人_経営分析!Print_Area</vt:lpstr>
      <vt:lpstr>【共】法人_生原!Print_Area</vt:lpstr>
      <vt:lpstr>【共】法人_損益!Print_Area</vt:lpstr>
      <vt:lpstr>【共】法人_貸借!Print_Area</vt:lpstr>
      <vt:lpstr>【共】法人_販管!Print_Area</vt:lpstr>
      <vt:lpstr>'融資用（個人）1'!Print_Area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昭文</dc:creator>
  <cp:lastModifiedBy>soudan</cp:lastModifiedBy>
  <cp:lastPrinted>2023-05-18T02:52:31Z</cp:lastPrinted>
  <dcterms:created xsi:type="dcterms:W3CDTF">2023-03-01T08:38:17Z</dcterms:created>
  <dcterms:modified xsi:type="dcterms:W3CDTF">2023-05-18T02:58:06Z</dcterms:modified>
</cp:coreProperties>
</file>